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 DISC\Dokum\Документы на сайт (Энсбыт)\На сайт 2020 ДБЭ\"/>
    </mc:Choice>
  </mc:AlternateContent>
  <bookViews>
    <workbookView xWindow="285" yWindow="330" windowWidth="22695" windowHeight="9270"/>
  </bookViews>
  <sheets>
    <sheet name="Лист1" sheetId="1" r:id="rId1"/>
  </sheets>
  <definedNames>
    <definedName name="_xlnm._FilterDatabase" localSheetId="0" hidden="1">Лист1!$A$6:$X$263</definedName>
    <definedName name="_xlnm.Print_Titles" localSheetId="0">Лист1!$3:$6</definedName>
    <definedName name="_xlnm.Print_Area" localSheetId="0">Лист1!$A$1:$T$266</definedName>
  </definedNames>
  <calcPr calcId="162913" calcMode="autoNoTable"/>
</workbook>
</file>

<file path=xl/calcChain.xml><?xml version="1.0" encoding="utf-8"?>
<calcChain xmlns="http://schemas.openxmlformats.org/spreadsheetml/2006/main">
  <c r="V186" i="1" l="1"/>
  <c r="V133" i="1"/>
  <c r="V113" i="1"/>
  <c r="T263" i="1" l="1"/>
  <c r="J49" i="1" l="1"/>
  <c r="R57" i="1" l="1"/>
  <c r="R54" i="1"/>
  <c r="R185" i="1" l="1"/>
  <c r="R184" i="1"/>
  <c r="R179" i="1"/>
  <c r="R178" i="1"/>
  <c r="R177" i="1"/>
  <c r="R176" i="1"/>
  <c r="R174" i="1"/>
  <c r="R172" i="1"/>
  <c r="R171" i="1"/>
  <c r="R170" i="1"/>
  <c r="R169" i="1"/>
  <c r="R168" i="1"/>
  <c r="R167" i="1"/>
  <c r="R166" i="1"/>
  <c r="R164" i="1"/>
  <c r="R163" i="1"/>
  <c r="R162" i="1"/>
  <c r="R161" i="1"/>
  <c r="R160" i="1"/>
  <c r="R159" i="1"/>
  <c r="R158" i="1"/>
  <c r="R156" i="1"/>
  <c r="R155" i="1"/>
  <c r="R154" i="1"/>
  <c r="R153" i="1"/>
  <c r="R152" i="1"/>
  <c r="R90" i="1" l="1"/>
  <c r="C90" i="1"/>
  <c r="J90" i="1"/>
  <c r="E91" i="1"/>
  <c r="F91" i="1"/>
  <c r="G91" i="1"/>
  <c r="H91" i="1"/>
  <c r="I91" i="1"/>
  <c r="K91" i="1"/>
  <c r="N91" i="1"/>
  <c r="O91" i="1"/>
  <c r="P91" i="1"/>
  <c r="Q91" i="1"/>
  <c r="S91" i="1"/>
  <c r="T91" i="1"/>
  <c r="D91" i="1"/>
  <c r="R89" i="1" l="1"/>
  <c r="R88" i="1"/>
  <c r="R87" i="1"/>
  <c r="R86" i="1"/>
  <c r="R85" i="1"/>
  <c r="R83" i="1"/>
  <c r="R79" i="1"/>
  <c r="R91" i="1" l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48" i="1" l="1"/>
  <c r="R261" i="1"/>
  <c r="R260" i="1"/>
  <c r="R263" i="1" s="1"/>
  <c r="J260" i="1"/>
  <c r="J261" i="1"/>
  <c r="J262" i="1"/>
  <c r="R257" i="1" l="1"/>
  <c r="R256" i="1"/>
  <c r="R255" i="1"/>
  <c r="R254" i="1"/>
  <c r="R253" i="1"/>
  <c r="R252" i="1"/>
  <c r="J256" i="1"/>
  <c r="C256" i="1"/>
  <c r="J181" i="1" l="1"/>
  <c r="J182" i="1"/>
  <c r="J183" i="1"/>
  <c r="J184" i="1"/>
  <c r="C181" i="1"/>
  <c r="C182" i="1"/>
  <c r="C183" i="1"/>
  <c r="C184" i="1"/>
  <c r="R229" i="1" l="1"/>
  <c r="R228" i="1"/>
  <c r="R227" i="1"/>
  <c r="R226" i="1"/>
  <c r="E199" i="1" l="1"/>
  <c r="F199" i="1"/>
  <c r="G199" i="1"/>
  <c r="H199" i="1"/>
  <c r="I199" i="1"/>
  <c r="K199" i="1"/>
  <c r="L199" i="1"/>
  <c r="M199" i="1"/>
  <c r="N199" i="1"/>
  <c r="O199" i="1"/>
  <c r="P199" i="1"/>
  <c r="Q199" i="1"/>
  <c r="S199" i="1"/>
  <c r="T199" i="1"/>
  <c r="D199" i="1"/>
  <c r="R198" i="1"/>
  <c r="J198" i="1"/>
  <c r="C198" i="1"/>
  <c r="R47" i="1" l="1"/>
  <c r="Q47" i="1"/>
  <c r="R197" i="1" l="1"/>
  <c r="R196" i="1"/>
  <c r="R195" i="1"/>
  <c r="R194" i="1"/>
  <c r="R193" i="1"/>
  <c r="R192" i="1"/>
  <c r="R191" i="1"/>
  <c r="R190" i="1"/>
  <c r="R189" i="1"/>
  <c r="J195" i="1"/>
  <c r="J196" i="1"/>
  <c r="C195" i="1"/>
  <c r="C196" i="1"/>
  <c r="R199" i="1" l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J219" i="1"/>
  <c r="J220" i="1"/>
  <c r="J221" i="1"/>
  <c r="C219" i="1"/>
  <c r="C220" i="1"/>
  <c r="C221" i="1"/>
  <c r="R148" i="1" l="1"/>
  <c r="R147" i="1"/>
  <c r="R146" i="1"/>
  <c r="R145" i="1"/>
  <c r="R141" i="1" l="1"/>
  <c r="R140" i="1"/>
  <c r="R139" i="1"/>
  <c r="R138" i="1"/>
  <c r="R137" i="1"/>
  <c r="R136" i="1"/>
  <c r="R76" i="1" l="1"/>
  <c r="R75" i="1"/>
  <c r="R74" i="1"/>
  <c r="R73" i="1"/>
  <c r="R72" i="1"/>
  <c r="R71" i="1"/>
  <c r="R70" i="1"/>
  <c r="K26" i="1" l="1"/>
  <c r="J25" i="1"/>
  <c r="J24" i="1"/>
  <c r="J23" i="1"/>
  <c r="J22" i="1"/>
  <c r="J21" i="1"/>
  <c r="J20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R121" i="1"/>
  <c r="R122" i="1"/>
  <c r="R123" i="1"/>
  <c r="R124" i="1"/>
  <c r="R127" i="1"/>
  <c r="R128" i="1"/>
  <c r="R129" i="1"/>
  <c r="R130" i="1"/>
  <c r="R131" i="1"/>
  <c r="R132" i="1"/>
  <c r="C131" i="1" l="1"/>
  <c r="J111" i="1" l="1"/>
  <c r="C111" i="1"/>
  <c r="J116" i="1" l="1"/>
  <c r="J117" i="1"/>
  <c r="J118" i="1"/>
  <c r="J115" i="1"/>
  <c r="R119" i="1"/>
  <c r="E119" i="1"/>
  <c r="F119" i="1"/>
  <c r="G119" i="1"/>
  <c r="H119" i="1"/>
  <c r="I119" i="1"/>
  <c r="K119" i="1"/>
  <c r="L119" i="1"/>
  <c r="M119" i="1"/>
  <c r="N119" i="1"/>
  <c r="O119" i="1"/>
  <c r="P119" i="1"/>
  <c r="Q119" i="1"/>
  <c r="S119" i="1"/>
  <c r="T119" i="1"/>
  <c r="D119" i="1"/>
  <c r="C117" i="1"/>
  <c r="K67" i="1" l="1"/>
  <c r="L67" i="1"/>
  <c r="M67" i="1"/>
  <c r="N67" i="1"/>
  <c r="O67" i="1"/>
  <c r="P67" i="1"/>
  <c r="Q67" i="1"/>
  <c r="S67" i="1"/>
  <c r="T67" i="1"/>
  <c r="E67" i="1"/>
  <c r="F67" i="1"/>
  <c r="G67" i="1"/>
  <c r="H67" i="1"/>
  <c r="I67" i="1"/>
  <c r="D67" i="1"/>
  <c r="R66" i="1"/>
  <c r="R65" i="1"/>
  <c r="R64" i="1"/>
  <c r="R63" i="1"/>
  <c r="R62" i="1"/>
  <c r="R61" i="1"/>
  <c r="R60" i="1"/>
  <c r="R67" i="1" l="1"/>
  <c r="R37" i="1"/>
  <c r="R105" i="1" l="1"/>
  <c r="R104" i="1"/>
  <c r="R103" i="1"/>
  <c r="R102" i="1"/>
  <c r="R101" i="1"/>
  <c r="R100" i="1"/>
  <c r="R99" i="1"/>
  <c r="R98" i="1"/>
  <c r="R97" i="1"/>
  <c r="L35" i="1" l="1"/>
  <c r="M35" i="1"/>
  <c r="N35" i="1"/>
  <c r="O35" i="1"/>
  <c r="P35" i="1"/>
  <c r="Q35" i="1"/>
  <c r="S35" i="1"/>
  <c r="T35" i="1"/>
  <c r="E35" i="1"/>
  <c r="F35" i="1"/>
  <c r="G35" i="1"/>
  <c r="H35" i="1"/>
  <c r="I35" i="1"/>
  <c r="D35" i="1"/>
  <c r="R34" i="1"/>
  <c r="R30" i="1"/>
  <c r="R28" i="1"/>
  <c r="J33" i="1"/>
  <c r="C33" i="1"/>
  <c r="R35" i="1" l="1"/>
  <c r="J53" i="1"/>
  <c r="J54" i="1"/>
  <c r="J55" i="1"/>
  <c r="J56" i="1"/>
  <c r="C53" i="1"/>
  <c r="C54" i="1"/>
  <c r="C55" i="1"/>
  <c r="C56" i="1"/>
  <c r="E263" i="1" l="1"/>
  <c r="F263" i="1"/>
  <c r="G263" i="1"/>
  <c r="H263" i="1"/>
  <c r="I263" i="1"/>
  <c r="K263" i="1"/>
  <c r="L263" i="1"/>
  <c r="M263" i="1"/>
  <c r="N263" i="1"/>
  <c r="O263" i="1"/>
  <c r="P263" i="1"/>
  <c r="Q263" i="1"/>
  <c r="S263" i="1"/>
  <c r="E258" i="1"/>
  <c r="F258" i="1"/>
  <c r="G258" i="1"/>
  <c r="H258" i="1"/>
  <c r="I258" i="1"/>
  <c r="K258" i="1"/>
  <c r="L258" i="1"/>
  <c r="M258" i="1"/>
  <c r="N258" i="1"/>
  <c r="O258" i="1"/>
  <c r="P258" i="1"/>
  <c r="Q258" i="1"/>
  <c r="R258" i="1"/>
  <c r="S258" i="1"/>
  <c r="T258" i="1"/>
  <c r="D258" i="1"/>
  <c r="E248" i="1"/>
  <c r="F248" i="1"/>
  <c r="G248" i="1"/>
  <c r="H248" i="1"/>
  <c r="I248" i="1"/>
  <c r="K248" i="1"/>
  <c r="L248" i="1"/>
  <c r="M248" i="1"/>
  <c r="N248" i="1"/>
  <c r="O248" i="1"/>
  <c r="P248" i="1"/>
  <c r="Q248" i="1"/>
  <c r="S248" i="1"/>
  <c r="T248" i="1"/>
  <c r="E223" i="1"/>
  <c r="F223" i="1"/>
  <c r="G223" i="1"/>
  <c r="H223" i="1"/>
  <c r="I223" i="1"/>
  <c r="K223" i="1"/>
  <c r="L223" i="1"/>
  <c r="M223" i="1"/>
  <c r="N223" i="1"/>
  <c r="O223" i="1"/>
  <c r="P223" i="1"/>
  <c r="Q223" i="1"/>
  <c r="R223" i="1"/>
  <c r="S223" i="1"/>
  <c r="T223" i="1"/>
  <c r="E186" i="1"/>
  <c r="F186" i="1"/>
  <c r="G186" i="1"/>
  <c r="H186" i="1"/>
  <c r="I186" i="1"/>
  <c r="K186" i="1"/>
  <c r="L186" i="1"/>
  <c r="M186" i="1"/>
  <c r="N186" i="1"/>
  <c r="O186" i="1"/>
  <c r="P186" i="1"/>
  <c r="Q186" i="1"/>
  <c r="R186" i="1"/>
  <c r="S186" i="1"/>
  <c r="T186" i="1"/>
  <c r="E150" i="1"/>
  <c r="F150" i="1"/>
  <c r="G150" i="1"/>
  <c r="H150" i="1"/>
  <c r="I150" i="1"/>
  <c r="K150" i="1"/>
  <c r="L150" i="1"/>
  <c r="M150" i="1"/>
  <c r="N150" i="1"/>
  <c r="O150" i="1"/>
  <c r="P150" i="1"/>
  <c r="Q150" i="1"/>
  <c r="R150" i="1"/>
  <c r="S150" i="1"/>
  <c r="T150" i="1"/>
  <c r="E133" i="1"/>
  <c r="F133" i="1"/>
  <c r="G133" i="1"/>
  <c r="H133" i="1"/>
  <c r="I133" i="1"/>
  <c r="K133" i="1"/>
  <c r="L133" i="1"/>
  <c r="M133" i="1"/>
  <c r="N133" i="1"/>
  <c r="O133" i="1"/>
  <c r="P133" i="1"/>
  <c r="Q133" i="1"/>
  <c r="R133" i="1"/>
  <c r="S133" i="1"/>
  <c r="T133" i="1"/>
  <c r="E113" i="1"/>
  <c r="F113" i="1"/>
  <c r="G113" i="1"/>
  <c r="H113" i="1"/>
  <c r="I113" i="1"/>
  <c r="K113" i="1"/>
  <c r="L113" i="1"/>
  <c r="M113" i="1"/>
  <c r="N113" i="1"/>
  <c r="O113" i="1"/>
  <c r="P113" i="1"/>
  <c r="Q113" i="1"/>
  <c r="R113" i="1"/>
  <c r="S113" i="1"/>
  <c r="T113" i="1"/>
  <c r="E106" i="1"/>
  <c r="F106" i="1"/>
  <c r="G106" i="1"/>
  <c r="H106" i="1"/>
  <c r="I106" i="1"/>
  <c r="K106" i="1"/>
  <c r="L106" i="1"/>
  <c r="M106" i="1"/>
  <c r="N106" i="1"/>
  <c r="O106" i="1"/>
  <c r="P106" i="1"/>
  <c r="Q106" i="1"/>
  <c r="R106" i="1"/>
  <c r="S106" i="1"/>
  <c r="T106" i="1"/>
  <c r="E94" i="1"/>
  <c r="F94" i="1"/>
  <c r="G94" i="1"/>
  <c r="H94" i="1"/>
  <c r="I94" i="1"/>
  <c r="K94" i="1"/>
  <c r="L94" i="1"/>
  <c r="M94" i="1"/>
  <c r="N94" i="1"/>
  <c r="O94" i="1"/>
  <c r="P94" i="1"/>
  <c r="Q94" i="1"/>
  <c r="R94" i="1"/>
  <c r="S94" i="1"/>
  <c r="T94" i="1"/>
  <c r="E77" i="1"/>
  <c r="F77" i="1"/>
  <c r="G77" i="1"/>
  <c r="H77" i="1"/>
  <c r="I77" i="1"/>
  <c r="K77" i="1"/>
  <c r="L77" i="1"/>
  <c r="M77" i="1"/>
  <c r="N77" i="1"/>
  <c r="O77" i="1"/>
  <c r="P77" i="1"/>
  <c r="Q77" i="1"/>
  <c r="R77" i="1"/>
  <c r="S77" i="1"/>
  <c r="T77" i="1"/>
  <c r="E58" i="1"/>
  <c r="F58" i="1"/>
  <c r="G58" i="1"/>
  <c r="H58" i="1"/>
  <c r="I58" i="1"/>
  <c r="K58" i="1"/>
  <c r="L58" i="1"/>
  <c r="M58" i="1"/>
  <c r="N58" i="1"/>
  <c r="O58" i="1"/>
  <c r="P58" i="1"/>
  <c r="Q58" i="1"/>
  <c r="R58" i="1"/>
  <c r="S58" i="1"/>
  <c r="T58" i="1"/>
  <c r="E50" i="1"/>
  <c r="F50" i="1"/>
  <c r="G50" i="1"/>
  <c r="H50" i="1"/>
  <c r="I50" i="1"/>
  <c r="K50" i="1"/>
  <c r="L50" i="1"/>
  <c r="M50" i="1"/>
  <c r="N50" i="1"/>
  <c r="O50" i="1"/>
  <c r="P50" i="1"/>
  <c r="Q50" i="1"/>
  <c r="R50" i="1"/>
  <c r="S50" i="1"/>
  <c r="T50" i="1"/>
  <c r="J44" i="1"/>
  <c r="J43" i="1"/>
  <c r="J42" i="1"/>
  <c r="J41" i="1"/>
  <c r="J40" i="1"/>
  <c r="E47" i="1"/>
  <c r="F47" i="1"/>
  <c r="G47" i="1"/>
  <c r="H47" i="1"/>
  <c r="I47" i="1"/>
  <c r="K47" i="1"/>
  <c r="L47" i="1"/>
  <c r="M47" i="1"/>
  <c r="N47" i="1"/>
  <c r="O47" i="1"/>
  <c r="P47" i="1"/>
  <c r="S47" i="1"/>
  <c r="T47" i="1"/>
  <c r="E38" i="1"/>
  <c r="F38" i="1"/>
  <c r="G38" i="1"/>
  <c r="H38" i="1"/>
  <c r="I38" i="1"/>
  <c r="K38" i="1"/>
  <c r="L38" i="1"/>
  <c r="M38" i="1"/>
  <c r="N38" i="1"/>
  <c r="O38" i="1"/>
  <c r="P38" i="1"/>
  <c r="Q38" i="1"/>
  <c r="R38" i="1"/>
  <c r="S38" i="1"/>
  <c r="T38" i="1"/>
  <c r="K35" i="1"/>
  <c r="E26" i="1"/>
  <c r="F26" i="1"/>
  <c r="G26" i="1"/>
  <c r="H26" i="1"/>
  <c r="I26" i="1"/>
  <c r="J26" i="1"/>
  <c r="L26" i="1"/>
  <c r="M26" i="1"/>
  <c r="N26" i="1"/>
  <c r="O26" i="1"/>
  <c r="P26" i="1"/>
  <c r="Q26" i="1"/>
  <c r="R26" i="1"/>
  <c r="S26" i="1"/>
  <c r="T26" i="1"/>
  <c r="T18" i="1"/>
  <c r="S18" i="1"/>
  <c r="R18" i="1"/>
  <c r="Q18" i="1"/>
  <c r="P18" i="1"/>
  <c r="O18" i="1"/>
  <c r="N18" i="1"/>
  <c r="M18" i="1"/>
  <c r="L18" i="1"/>
  <c r="K18" i="1"/>
  <c r="J89" i="1" l="1"/>
  <c r="J88" i="1"/>
  <c r="J87" i="1"/>
  <c r="J86" i="1"/>
  <c r="J85" i="1"/>
  <c r="J84" i="1"/>
  <c r="J83" i="1"/>
  <c r="J82" i="1"/>
  <c r="J81" i="1"/>
  <c r="J80" i="1"/>
  <c r="J79" i="1"/>
  <c r="C89" i="1"/>
  <c r="C88" i="1"/>
  <c r="C87" i="1"/>
  <c r="C86" i="1"/>
  <c r="C85" i="1"/>
  <c r="C84" i="1"/>
  <c r="C83" i="1"/>
  <c r="C82" i="1"/>
  <c r="C81" i="1"/>
  <c r="C80" i="1"/>
  <c r="C79" i="1"/>
  <c r="J91" i="1" l="1"/>
  <c r="J37" i="1"/>
  <c r="J38" i="1" s="1"/>
  <c r="J29" i="1" l="1"/>
  <c r="J30" i="1"/>
  <c r="J31" i="1"/>
  <c r="J32" i="1"/>
  <c r="J34" i="1"/>
  <c r="L142" i="1" l="1"/>
  <c r="M142" i="1"/>
  <c r="O142" i="1"/>
  <c r="J57" i="1" l="1"/>
  <c r="J52" i="1"/>
  <c r="J58" i="1" l="1"/>
  <c r="P230" i="1"/>
  <c r="J93" i="1" l="1"/>
  <c r="J94" i="1" s="1"/>
  <c r="J222" i="1" l="1"/>
  <c r="C222" i="1"/>
  <c r="J218" i="1"/>
  <c r="C218" i="1"/>
  <c r="J217" i="1"/>
  <c r="C217" i="1"/>
  <c r="J216" i="1"/>
  <c r="C216" i="1"/>
  <c r="J215" i="1"/>
  <c r="C215" i="1"/>
  <c r="J214" i="1"/>
  <c r="C214" i="1"/>
  <c r="J213" i="1"/>
  <c r="C213" i="1"/>
  <c r="J212" i="1"/>
  <c r="C212" i="1"/>
  <c r="J211" i="1"/>
  <c r="C211" i="1"/>
  <c r="J210" i="1"/>
  <c r="C210" i="1"/>
  <c r="J209" i="1"/>
  <c r="C209" i="1"/>
  <c r="J208" i="1"/>
  <c r="C208" i="1"/>
  <c r="J207" i="1"/>
  <c r="C207" i="1"/>
  <c r="J206" i="1"/>
  <c r="C206" i="1"/>
  <c r="J205" i="1"/>
  <c r="C205" i="1"/>
  <c r="J204" i="1"/>
  <c r="C204" i="1"/>
  <c r="J203" i="1"/>
  <c r="C203" i="1"/>
  <c r="J202" i="1"/>
  <c r="C202" i="1"/>
  <c r="J201" i="1"/>
  <c r="C201" i="1"/>
  <c r="J223" i="1" l="1"/>
  <c r="D77" i="1"/>
  <c r="J76" i="1"/>
  <c r="C76" i="1"/>
  <c r="J75" i="1"/>
  <c r="C75" i="1"/>
  <c r="J74" i="1"/>
  <c r="C74" i="1"/>
  <c r="J73" i="1"/>
  <c r="C73" i="1"/>
  <c r="J72" i="1"/>
  <c r="C72" i="1"/>
  <c r="J71" i="1"/>
  <c r="C71" i="1"/>
  <c r="J70" i="1"/>
  <c r="C70" i="1"/>
  <c r="J69" i="1"/>
  <c r="C69" i="1"/>
  <c r="J77" i="1" l="1"/>
  <c r="C77" i="1"/>
  <c r="J185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86" i="1" l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48" i="1" l="1"/>
  <c r="D50" i="1"/>
  <c r="C50" i="1" s="1"/>
  <c r="J105" i="1"/>
  <c r="J104" i="1"/>
  <c r="J103" i="1"/>
  <c r="J102" i="1"/>
  <c r="J101" i="1"/>
  <c r="J100" i="1"/>
  <c r="J99" i="1"/>
  <c r="J98" i="1"/>
  <c r="J97" i="1"/>
  <c r="J96" i="1"/>
  <c r="J106" i="1" l="1"/>
  <c r="J263" i="1"/>
  <c r="J257" i="1" l="1"/>
  <c r="J255" i="1"/>
  <c r="J254" i="1"/>
  <c r="J253" i="1"/>
  <c r="J252" i="1"/>
  <c r="J251" i="1"/>
  <c r="J250" i="1"/>
  <c r="J258" i="1" l="1"/>
  <c r="C160" i="1"/>
  <c r="C174" i="1"/>
  <c r="D248" i="1" l="1"/>
  <c r="C248" i="1" s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T230" i="1" l="1"/>
  <c r="S230" i="1"/>
  <c r="Q230" i="1"/>
  <c r="O230" i="1"/>
  <c r="O7" i="1" s="1"/>
  <c r="N230" i="1"/>
  <c r="M230" i="1"/>
  <c r="M7" i="1" s="1"/>
  <c r="L230" i="1"/>
  <c r="L7" i="1" s="1"/>
  <c r="K230" i="1"/>
  <c r="I230" i="1"/>
  <c r="H230" i="1"/>
  <c r="G230" i="1"/>
  <c r="F230" i="1"/>
  <c r="E230" i="1"/>
  <c r="D230" i="1"/>
  <c r="J229" i="1"/>
  <c r="C229" i="1"/>
  <c r="J228" i="1"/>
  <c r="C228" i="1"/>
  <c r="J227" i="1"/>
  <c r="C227" i="1"/>
  <c r="J226" i="1"/>
  <c r="C226" i="1"/>
  <c r="J225" i="1"/>
  <c r="J230" i="1" s="1"/>
  <c r="C225" i="1"/>
  <c r="C230" i="1" l="1"/>
  <c r="R230" i="1"/>
  <c r="D133" i="1"/>
  <c r="J133" i="1"/>
  <c r="C133" i="1" l="1"/>
  <c r="D223" i="1"/>
  <c r="C223" i="1" l="1"/>
  <c r="C199" i="1"/>
  <c r="J197" i="1"/>
  <c r="J194" i="1"/>
  <c r="J193" i="1"/>
  <c r="J192" i="1"/>
  <c r="J191" i="1"/>
  <c r="J190" i="1"/>
  <c r="J189" i="1"/>
  <c r="J188" i="1"/>
  <c r="C185" i="1"/>
  <c r="C180" i="1"/>
  <c r="C179" i="1"/>
  <c r="C178" i="1"/>
  <c r="C177" i="1"/>
  <c r="C176" i="1"/>
  <c r="C175" i="1"/>
  <c r="C173" i="1"/>
  <c r="C172" i="1"/>
  <c r="C171" i="1"/>
  <c r="C170" i="1"/>
  <c r="C169" i="1"/>
  <c r="C168" i="1"/>
  <c r="C167" i="1"/>
  <c r="C166" i="1"/>
  <c r="C164" i="1"/>
  <c r="C163" i="1"/>
  <c r="C162" i="1"/>
  <c r="C161" i="1"/>
  <c r="C159" i="1"/>
  <c r="C158" i="1"/>
  <c r="C157" i="1"/>
  <c r="C156" i="1"/>
  <c r="C155" i="1"/>
  <c r="C154" i="1"/>
  <c r="C153" i="1"/>
  <c r="C152" i="1"/>
  <c r="D186" i="1"/>
  <c r="J199" i="1" l="1"/>
  <c r="C186" i="1"/>
  <c r="C165" i="1"/>
  <c r="J149" i="1" l="1"/>
  <c r="J148" i="1"/>
  <c r="J147" i="1"/>
  <c r="J146" i="1"/>
  <c r="J145" i="1"/>
  <c r="J144" i="1"/>
  <c r="J150" i="1" l="1"/>
  <c r="T142" i="1"/>
  <c r="T7" i="1" s="1"/>
  <c r="S142" i="1"/>
  <c r="S7" i="1" s="1"/>
  <c r="R142" i="1"/>
  <c r="R7" i="1" s="1"/>
  <c r="Q142" i="1"/>
  <c r="Q7" i="1" s="1"/>
  <c r="P142" i="1"/>
  <c r="P7" i="1" s="1"/>
  <c r="N142" i="1"/>
  <c r="N7" i="1" s="1"/>
  <c r="K142" i="1"/>
  <c r="K7" i="1" s="1"/>
  <c r="I142" i="1"/>
  <c r="H142" i="1"/>
  <c r="G142" i="1"/>
  <c r="F142" i="1"/>
  <c r="E142" i="1"/>
  <c r="D142" i="1"/>
  <c r="J141" i="1"/>
  <c r="J140" i="1"/>
  <c r="J139" i="1"/>
  <c r="J138" i="1"/>
  <c r="J137" i="1"/>
  <c r="J136" i="1"/>
  <c r="J135" i="1"/>
  <c r="C142" i="1" l="1"/>
  <c r="J142" i="1"/>
  <c r="J119" i="1" l="1"/>
  <c r="J112" i="1"/>
  <c r="J110" i="1"/>
  <c r="J109" i="1"/>
  <c r="J113" i="1" s="1"/>
  <c r="J108" i="1"/>
  <c r="J66" i="1" l="1"/>
  <c r="J65" i="1"/>
  <c r="J64" i="1"/>
  <c r="J63" i="1"/>
  <c r="J62" i="1"/>
  <c r="J61" i="1"/>
  <c r="J60" i="1"/>
  <c r="J67" i="1" l="1"/>
  <c r="C45" i="1"/>
  <c r="J45" i="1"/>
  <c r="C46" i="1"/>
  <c r="J46" i="1"/>
  <c r="J47" i="1" l="1"/>
  <c r="D38" i="1"/>
  <c r="C37" i="1"/>
  <c r="C38" i="1" l="1"/>
  <c r="J28" i="1"/>
  <c r="J35" i="1" s="1"/>
  <c r="J17" i="1" l="1"/>
  <c r="J16" i="1"/>
  <c r="J15" i="1"/>
  <c r="J14" i="1"/>
  <c r="J13" i="1"/>
  <c r="J12" i="1"/>
  <c r="J11" i="1"/>
  <c r="J10" i="1"/>
  <c r="J9" i="1"/>
  <c r="C40" i="1" l="1"/>
  <c r="G18" i="1"/>
  <c r="G7" i="1" s="1"/>
  <c r="C91" i="1" l="1"/>
  <c r="D26" i="1" l="1"/>
  <c r="C25" i="1"/>
  <c r="C26" i="1" l="1"/>
  <c r="D263" i="1"/>
  <c r="C261" i="1"/>
  <c r="C254" i="1"/>
  <c r="C255" i="1"/>
  <c r="C258" i="1" l="1"/>
  <c r="C263" i="1"/>
  <c r="C137" i="1"/>
  <c r="C138" i="1"/>
  <c r="C139" i="1"/>
  <c r="C140" i="1"/>
  <c r="C128" i="1"/>
  <c r="C129" i="1"/>
  <c r="C130" i="1"/>
  <c r="C67" i="1" l="1"/>
  <c r="C62" i="1"/>
  <c r="C63" i="1"/>
  <c r="C64" i="1"/>
  <c r="C65" i="1"/>
  <c r="C43" i="1" l="1"/>
  <c r="C44" i="1"/>
  <c r="C32" i="1" l="1"/>
  <c r="D106" i="1" l="1"/>
  <c r="C97" i="1"/>
  <c r="C98" i="1"/>
  <c r="C99" i="1"/>
  <c r="C100" i="1"/>
  <c r="C101" i="1"/>
  <c r="C102" i="1"/>
  <c r="C103" i="1"/>
  <c r="C104" i="1"/>
  <c r="C105" i="1"/>
  <c r="C106" i="1" l="1"/>
  <c r="C257" i="1"/>
  <c r="C93" i="1" l="1"/>
  <c r="D94" i="1"/>
  <c r="C94" i="1" l="1"/>
  <c r="C96" i="1" l="1"/>
  <c r="J50" i="1"/>
  <c r="C49" i="1"/>
  <c r="D47" i="1" l="1"/>
  <c r="C47" i="1" l="1"/>
  <c r="C41" i="1"/>
  <c r="C262" i="1" l="1"/>
  <c r="C260" i="1"/>
  <c r="C251" i="1"/>
  <c r="C252" i="1"/>
  <c r="C253" i="1"/>
  <c r="C250" i="1"/>
  <c r="C197" i="1"/>
  <c r="C194" i="1"/>
  <c r="C193" i="1"/>
  <c r="C192" i="1"/>
  <c r="C191" i="1"/>
  <c r="C190" i="1"/>
  <c r="C189" i="1"/>
  <c r="C188" i="1"/>
  <c r="C145" i="1"/>
  <c r="C146" i="1"/>
  <c r="C147" i="1"/>
  <c r="C148" i="1"/>
  <c r="C149" i="1"/>
  <c r="C144" i="1"/>
  <c r="C136" i="1"/>
  <c r="C141" i="1"/>
  <c r="C122" i="1"/>
  <c r="C123" i="1"/>
  <c r="C124" i="1"/>
  <c r="C125" i="1"/>
  <c r="C126" i="1"/>
  <c r="C127" i="1"/>
  <c r="C132" i="1"/>
  <c r="C121" i="1"/>
  <c r="C115" i="1"/>
  <c r="C118" i="1"/>
  <c r="C116" i="1"/>
  <c r="D113" i="1"/>
  <c r="C109" i="1"/>
  <c r="C110" i="1"/>
  <c r="C112" i="1"/>
  <c r="C108" i="1"/>
  <c r="C119" i="1" l="1"/>
  <c r="C113" i="1"/>
  <c r="C61" i="1"/>
  <c r="C66" i="1"/>
  <c r="C60" i="1"/>
  <c r="C57" i="1"/>
  <c r="C52" i="1"/>
  <c r="C42" i="1"/>
  <c r="C29" i="1"/>
  <c r="C30" i="1"/>
  <c r="C31" i="1"/>
  <c r="C34" i="1"/>
  <c r="C28" i="1"/>
  <c r="C35" i="1" l="1"/>
  <c r="C21" i="1"/>
  <c r="C22" i="1"/>
  <c r="C23" i="1"/>
  <c r="C24" i="1"/>
  <c r="C20" i="1"/>
  <c r="C10" i="1"/>
  <c r="C11" i="1"/>
  <c r="C12" i="1"/>
  <c r="C13" i="1"/>
  <c r="C14" i="1"/>
  <c r="C15" i="1"/>
  <c r="C16" i="1"/>
  <c r="C17" i="1"/>
  <c r="C9" i="1"/>
  <c r="D150" i="1" l="1"/>
  <c r="C150" i="1" l="1"/>
  <c r="C135" i="1" l="1"/>
  <c r="D58" i="1" l="1"/>
  <c r="C58" i="1" l="1"/>
  <c r="I18" i="1" l="1"/>
  <c r="I7" i="1" s="1"/>
  <c r="H18" i="1"/>
  <c r="H7" i="1" s="1"/>
  <c r="F18" i="1"/>
  <c r="F7" i="1" s="1"/>
  <c r="E18" i="1"/>
  <c r="E7" i="1" s="1"/>
  <c r="D18" i="1"/>
  <c r="D7" i="1" s="1"/>
  <c r="C18" i="1" l="1"/>
  <c r="J18" i="1"/>
  <c r="J7" i="1" s="1"/>
  <c r="R265" i="1" l="1"/>
  <c r="J265" i="1" l="1"/>
  <c r="H265" i="1" l="1"/>
  <c r="C7" i="1" l="1"/>
  <c r="C265" i="1" s="1"/>
</calcChain>
</file>

<file path=xl/sharedStrings.xml><?xml version="1.0" encoding="utf-8"?>
<sst xmlns="http://schemas.openxmlformats.org/spreadsheetml/2006/main" count="283" uniqueCount="256">
  <si>
    <t>№ п/п</t>
  </si>
  <si>
    <t>в т.ч</t>
  </si>
  <si>
    <t>трёхфазных</t>
  </si>
  <si>
    <t xml:space="preserve">однофазных </t>
  </si>
  <si>
    <t>со счётчиками непосредственного включения</t>
  </si>
  <si>
    <t>временно без учёта</t>
  </si>
  <si>
    <t>с электросчётчиками</t>
  </si>
  <si>
    <t>временно без учета</t>
  </si>
  <si>
    <t>в том числе кол-во</t>
  </si>
  <si>
    <t>гаражей</t>
  </si>
  <si>
    <t>дач и нежилых домов</t>
  </si>
  <si>
    <t>ОДПУ с АСКУЭ</t>
  </si>
  <si>
    <t>ОДПУ без АСКУЭ</t>
  </si>
  <si>
    <t>из них</t>
  </si>
  <si>
    <t>Итого</t>
  </si>
  <si>
    <t>Кол-во точек поставки потребителям-гражданам (в т.ч в МКД без ОДПУ), всего 3=4+5+6</t>
  </si>
  <si>
    <t>с электросчётчиками АСКУЭ (в колонках 4, 5, 6)</t>
  </si>
  <si>
    <t>отключенных от сети  (в колонках 4, 5, 6)</t>
  </si>
  <si>
    <t>жилых домов и квартир</t>
  </si>
  <si>
    <t>Населенные пункты</t>
  </si>
  <si>
    <t xml:space="preserve">Кол-во многоквартирных домов (МКД с ОДПУ), всего </t>
  </si>
  <si>
    <t>пгт.Бачатский</t>
  </si>
  <si>
    <t>пгт.Грамотеино</t>
  </si>
  <si>
    <t>пгт.Новый Городок</t>
  </si>
  <si>
    <t>село Заречное</t>
  </si>
  <si>
    <t>город Тайга</t>
  </si>
  <si>
    <t>разъезд Кузель</t>
  </si>
  <si>
    <t>поселок Кедровый</t>
  </si>
  <si>
    <t>разъезд Пихтач</t>
  </si>
  <si>
    <t>разъезд Сураново</t>
  </si>
  <si>
    <t>поселок Таежный</t>
  </si>
  <si>
    <t>пгт Тисуль</t>
  </si>
  <si>
    <t>пгт Комсомольск</t>
  </si>
  <si>
    <t>пгт Тяжинский</t>
  </si>
  <si>
    <t>пгт Итатский</t>
  </si>
  <si>
    <t>село Даниловка</t>
  </si>
  <si>
    <t>село Ступишино</t>
  </si>
  <si>
    <t>село Пашково</t>
  </si>
  <si>
    <t>ВСЕГО, ООО "КЭнК"</t>
  </si>
  <si>
    <t>поселок Козлы</t>
  </si>
  <si>
    <t>поселок Терентьевка</t>
  </si>
  <si>
    <t>село Лебедянка</t>
  </si>
  <si>
    <t>поселок 3-й склад</t>
  </si>
  <si>
    <t>поселок Красная горка</t>
  </si>
  <si>
    <t>поселок 326-го Квартала</t>
  </si>
  <si>
    <t>поселок 348-го Квартала</t>
  </si>
  <si>
    <t>пгт. Рудничный</t>
  </si>
  <si>
    <t>город Белово</t>
  </si>
  <si>
    <t>поселок Гавриловка</t>
  </si>
  <si>
    <t xml:space="preserve">город Гурьевск                             </t>
  </si>
  <si>
    <t xml:space="preserve">поселок Салаирский Дом Отдыха </t>
  </si>
  <si>
    <t xml:space="preserve">город Салаир                               </t>
  </si>
  <si>
    <t>поселок Раздольный</t>
  </si>
  <si>
    <t>пгт. Ижморский</t>
  </si>
  <si>
    <t xml:space="preserve">город Калтан                                </t>
  </si>
  <si>
    <t xml:space="preserve">поселок Малиновка                            </t>
  </si>
  <si>
    <t>город Киселевск</t>
  </si>
  <si>
    <t>поселок Карагайлинский</t>
  </si>
  <si>
    <t xml:space="preserve">пгт. Крапивинский                        </t>
  </si>
  <si>
    <t xml:space="preserve">пгт. Зеленогорский </t>
  </si>
  <si>
    <t xml:space="preserve">село Борисово </t>
  </si>
  <si>
    <t xml:space="preserve">Новокузнецкий район, поселок Заречный                              </t>
  </si>
  <si>
    <t xml:space="preserve">Новокузнецкий район, поселок Кульчаны                              </t>
  </si>
  <si>
    <t>город Полысаево</t>
  </si>
  <si>
    <t xml:space="preserve">поселок Большой Керлегеш                     </t>
  </si>
  <si>
    <t>село Шарап</t>
  </si>
  <si>
    <t xml:space="preserve">город Прокопьевск                          </t>
  </si>
  <si>
    <t xml:space="preserve">поселок Золх </t>
  </si>
  <si>
    <t>поселок Красная Горка</t>
  </si>
  <si>
    <t xml:space="preserve">поселок Новостройка                          </t>
  </si>
  <si>
    <t xml:space="preserve">поселок Чистугаш </t>
  </si>
  <si>
    <t>пгт. Промышленная</t>
  </si>
  <si>
    <t>поселок станции Падунская</t>
  </si>
  <si>
    <t>поселок Плотниково</t>
  </si>
  <si>
    <t>поселок Центральный</t>
  </si>
  <si>
    <t>поселок Большая Натальевка</t>
  </si>
  <si>
    <t>поселок Макаракский</t>
  </si>
  <si>
    <t>поселок Берикульский</t>
  </si>
  <si>
    <t>поселок Новый Берикуль</t>
  </si>
  <si>
    <t>поселок Ржавчик</t>
  </si>
  <si>
    <t xml:space="preserve">пгт. Белогорск </t>
  </si>
  <si>
    <t>город Кемерово</t>
  </si>
  <si>
    <t>город Мариинск</t>
  </si>
  <si>
    <t>пгт. Верх-Чебула</t>
  </si>
  <si>
    <t xml:space="preserve">город Осинники              </t>
  </si>
  <si>
    <t xml:space="preserve">поселок Тайжина                      </t>
  </si>
  <si>
    <t>город Топки</t>
  </si>
  <si>
    <t>город Юрга</t>
  </si>
  <si>
    <t>село Проскоково</t>
  </si>
  <si>
    <t>поселок станции Юрга 2-я</t>
  </si>
  <si>
    <t>поселок станции Арлюк</t>
  </si>
  <si>
    <t>деревня Пятково</t>
  </si>
  <si>
    <t>деревня Талая</t>
  </si>
  <si>
    <t>поселок Речной</t>
  </si>
  <si>
    <t>станция Тутальская, Яшкинский район</t>
  </si>
  <si>
    <t>поселок Сланцев рудник, Яшкинский район</t>
  </si>
  <si>
    <t>поселок Осоавиахим, Яшкинский район</t>
  </si>
  <si>
    <t>поселок Акация</t>
  </si>
  <si>
    <t>пгт. Яшкино</t>
  </si>
  <si>
    <t>поселок станции Литвиново</t>
  </si>
  <si>
    <t>пгт. Яя</t>
  </si>
  <si>
    <t>филиал "Энергосеть г. Белово"</t>
  </si>
  <si>
    <t>филиал "Энергосеть г. Анжеро-Судженска"</t>
  </si>
  <si>
    <t>город Анжеро - Судженск</t>
  </si>
  <si>
    <t>филиал "Энергосеть г. Гурьевск"</t>
  </si>
  <si>
    <t>филиал "Энергосеть Ижморского района"</t>
  </si>
  <si>
    <t>филиал "Энергосеть г. Калтана"</t>
  </si>
  <si>
    <t>филиал "Энергосеть г. Кемерово"</t>
  </si>
  <si>
    <t>филиал "Энергосеть г. Киселевска"</t>
  </si>
  <si>
    <t>филиал "Энергосеть Крапивинского района"</t>
  </si>
  <si>
    <t>филиал "Энергосеть г. Мариинска"</t>
  </si>
  <si>
    <t>филиал "Энергосеть Чебулинского района"</t>
  </si>
  <si>
    <t>филиал "Энергосеть г. Осинники"</t>
  </si>
  <si>
    <t>филиал "Энергосеть г. Полысаево"</t>
  </si>
  <si>
    <t>поселок шахты № 5</t>
  </si>
  <si>
    <t>поселок Красногорский</t>
  </si>
  <si>
    <t>филиал "Энергосеть г. Прокопьевска"</t>
  </si>
  <si>
    <t>филиал "Энергосеть пгт. Промышленная"</t>
  </si>
  <si>
    <t>филиал "Энергосеть г. Тайга"</t>
  </si>
  <si>
    <t>филиал "Энергосеть г. Таштагола"</t>
  </si>
  <si>
    <t>филиал "Энергосеть Тисульского района"</t>
  </si>
  <si>
    <t>филиал "Энергосеть г. Топки"</t>
  </si>
  <si>
    <t>филиал "Энергосеть пгт. Тяжинский"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</si>
  <si>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</si>
  <si>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</si>
  <si>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</si>
  <si>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г. Новокузнецка"</t>
  </si>
  <si>
    <t>город Новокузнецк</t>
  </si>
  <si>
    <t>Поселок 1-й</t>
  </si>
  <si>
    <t>Поселок Малышев Лог</t>
  </si>
  <si>
    <t>поселок Постоянный</t>
  </si>
  <si>
    <t>поселок Шушталеп</t>
  </si>
  <si>
    <t>село Верх - Егос</t>
  </si>
  <si>
    <t>поселок Индустрия</t>
  </si>
  <si>
    <t>село Терентьевское</t>
  </si>
  <si>
    <t>поселок  Сосновка</t>
  </si>
  <si>
    <t>деревня Ивановка</t>
  </si>
  <si>
    <t>деревня Кабаново</t>
  </si>
  <si>
    <t>село Каменка</t>
  </si>
  <si>
    <t>деревня Шевели</t>
  </si>
  <si>
    <t>деревня  Дмитриевка</t>
  </si>
  <si>
    <t>деревня Михайловка</t>
  </si>
  <si>
    <t>деревня Курск - Смоленка</t>
  </si>
  <si>
    <t>деревня Кураково</t>
  </si>
  <si>
    <t>деревня Алчедат</t>
  </si>
  <si>
    <t>село Усманка</t>
  </si>
  <si>
    <t>село Чумай</t>
  </si>
  <si>
    <t>деревня Николаевка</t>
  </si>
  <si>
    <t>поселок Октябрьский</t>
  </si>
  <si>
    <t>село Краснинское</t>
  </si>
  <si>
    <t>деревня Каменка</t>
  </si>
  <si>
    <t>СНТ "Александровские родники"</t>
  </si>
  <si>
    <t>Санаторий Тутальский</t>
  </si>
  <si>
    <t>село Поломошное</t>
  </si>
  <si>
    <t>разъезд 54 км</t>
  </si>
  <si>
    <t>деревня Каип</t>
  </si>
  <si>
    <t>деревня Милютино</t>
  </si>
  <si>
    <t>деревня Новороманово</t>
  </si>
  <si>
    <t>деревня Хопкино</t>
  </si>
  <si>
    <t>станция Судженка</t>
  </si>
  <si>
    <t>село Судженка</t>
  </si>
  <si>
    <t>село Поморцево</t>
  </si>
  <si>
    <t>деревня Журавлево</t>
  </si>
  <si>
    <t>село Зарубино</t>
  </si>
  <si>
    <t>деревня Осиновка</t>
  </si>
  <si>
    <t>деревня Симаново</t>
  </si>
  <si>
    <t>деревня Сухово</t>
  </si>
  <si>
    <t>деревня Терехино</t>
  </si>
  <si>
    <t>деревня Уньга</t>
  </si>
  <si>
    <t>деревня Чаща</t>
  </si>
  <si>
    <t>село Черемичкино</t>
  </si>
  <si>
    <t>поселок Шишино</t>
  </si>
  <si>
    <t>село Ягуново</t>
  </si>
  <si>
    <t>поселок Ясногорский</t>
  </si>
  <si>
    <t>с трёхфазными вводами (в колонках 4, 5, 6)</t>
  </si>
  <si>
    <t xml:space="preserve">со счётчиками подключёнными через трансф. тока </t>
  </si>
  <si>
    <t>Кол-во точек поставки  юр. лицам (без ОДПУ), всего 10=11+12+13+14+15+16</t>
  </si>
  <si>
    <t>учётов у юр.лиц из под ОДПУ (в колонках 12, 13, 15)</t>
  </si>
  <si>
    <t>филиал "Энергосеть г. Мыски"</t>
  </si>
  <si>
    <t>Алтамаш п</t>
  </si>
  <si>
    <t>Базанча п</t>
  </si>
  <si>
    <t>Верх-Кочура п</t>
  </si>
  <si>
    <t>Верхняя Александровка п</t>
  </si>
  <si>
    <t>Габовск п</t>
  </si>
  <si>
    <t>Каз пгт</t>
  </si>
  <si>
    <t>Калары п</t>
  </si>
  <si>
    <t>Кедровка п</t>
  </si>
  <si>
    <t>Килинск п</t>
  </si>
  <si>
    <t>Ключевой п</t>
  </si>
  <si>
    <t>Майск с</t>
  </si>
  <si>
    <t>Малый Лабыш п</t>
  </si>
  <si>
    <t>Мрассу п</t>
  </si>
  <si>
    <t>Мундыбаш пгт</t>
  </si>
  <si>
    <t>Нижний Сокол п</t>
  </si>
  <si>
    <t>Сокол п</t>
  </si>
  <si>
    <t>Сокушта п</t>
  </si>
  <si>
    <t>Спасск пгт</t>
  </si>
  <si>
    <t>Сухаринка п</t>
  </si>
  <si>
    <t>Талон с</t>
  </si>
  <si>
    <t>Таштагол г</t>
  </si>
  <si>
    <t>Тельбес п</t>
  </si>
  <si>
    <t>Темиртау пгт</t>
  </si>
  <si>
    <t>Центральный п</t>
  </si>
  <si>
    <t>Чугунаш п</t>
  </si>
  <si>
    <t>Чулеш п</t>
  </si>
  <si>
    <t>Чушла п</t>
  </si>
  <si>
    <t>Шерегеш пгт</t>
  </si>
  <si>
    <t>Юдино п</t>
  </si>
  <si>
    <t>Якунинск п</t>
  </si>
  <si>
    <t>село Акимо-Анненка</t>
  </si>
  <si>
    <t>со счётчиками подключёнными через трансф. тока и напряжения</t>
  </si>
  <si>
    <t>поселок Белогородка</t>
  </si>
  <si>
    <t>поселок Благовещенка</t>
  </si>
  <si>
    <t>село Красные Орлы</t>
  </si>
  <si>
    <t>поселок Малопесчанка</t>
  </si>
  <si>
    <t>село Суслово</t>
  </si>
  <si>
    <t>поселок Таежно-Михайловка</t>
  </si>
  <si>
    <t>н.п. Вяземка, Ижморский р-н</t>
  </si>
  <si>
    <t>поселок Тутуяс</t>
  </si>
  <si>
    <t>город Мыски</t>
  </si>
  <si>
    <t>поселок Берензас</t>
  </si>
  <si>
    <t>поселок Бородино</t>
  </si>
  <si>
    <t>поселок Казас</t>
  </si>
  <si>
    <t>поселок Подобас</t>
  </si>
  <si>
    <t>поселок Сельхоз</t>
  </si>
  <si>
    <t>поселок Чуазас</t>
  </si>
  <si>
    <t>поселок Чувашка</t>
  </si>
  <si>
    <t>поселок Камешек</t>
  </si>
  <si>
    <t>поселок Кальчезас</t>
  </si>
  <si>
    <t>Информация о перечне зон деятельности ООО "Кузбасская энергосетевая компания" и количестве точек поставки с детализацией по населенным пунктам на 01.01.2020.</t>
  </si>
  <si>
    <t>деревня Александровка</t>
  </si>
  <si>
    <t>город Прокопьевск</t>
  </si>
  <si>
    <t>поселок Трудармейский</t>
  </si>
  <si>
    <t>село Верх-Егос</t>
  </si>
  <si>
    <t>посёлок Мало-Салаирский</t>
  </si>
  <si>
    <t>с. Чусовитино</t>
  </si>
  <si>
    <t xml:space="preserve">с.Красная Орловка          </t>
  </si>
  <si>
    <t xml:space="preserve">с. Новорождественское </t>
  </si>
  <si>
    <t>поселок Смышляево</t>
  </si>
  <si>
    <t>г. Кемерово</t>
  </si>
  <si>
    <t>л. Мамаевский</t>
  </si>
  <si>
    <t>д. Маручак</t>
  </si>
  <si>
    <t xml:space="preserve">СНТ Маручак </t>
  </si>
  <si>
    <t>с. Березово</t>
  </si>
  <si>
    <t>п. Новостройка</t>
  </si>
  <si>
    <t>д. Камышенская</t>
  </si>
  <si>
    <t>село Большой Берчикуль</t>
  </si>
  <si>
    <t>село Кайчак</t>
  </si>
  <si>
    <t>Тарлашка п</t>
  </si>
  <si>
    <t>Усть-Уруш п</t>
  </si>
  <si>
    <t>Шалым пос.</t>
  </si>
  <si>
    <t>Шерегеш пос.</t>
  </si>
  <si>
    <t>село Колмогорово</t>
  </si>
  <si>
    <t>поселок Щегловский</t>
  </si>
  <si>
    <t>город Междуреченск</t>
  </si>
  <si>
    <t>село Протопопово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</si>
</sst>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/>
    <xf numFmtId="0" fontId="4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4" fontId="3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7" sqref="V7"/>
    </sheetView>
  </sheetViews>
  <sheetFormatPr defaultRowHeight="15.75" x14ac:dyDescent="0.25"/>
  <cols>
    <col min="1" max="1" width="7.28515625" style="42" customWidth="1"/>
    <col min="2" max="2" width="36.140625" style="1" customWidth="1"/>
    <col min="3" max="3" width="14.42578125" style="42" customWidth="1"/>
    <col min="4" max="4" width="11" style="42" customWidth="1"/>
    <col min="5" max="5" width="10.5703125" style="42" customWidth="1"/>
    <col min="6" max="6" width="9.42578125" style="42" customWidth="1"/>
    <col min="7" max="8" width="10.5703125" style="42" customWidth="1"/>
    <col min="9" max="9" width="9.7109375" style="42" customWidth="1"/>
    <col min="10" max="10" width="15.28515625" style="42" customWidth="1"/>
    <col min="11" max="12" width="14.140625" style="42" customWidth="1"/>
    <col min="13" max="13" width="11.7109375" style="42" customWidth="1"/>
    <col min="14" max="14" width="10.140625" style="42" customWidth="1"/>
    <col min="15" max="15" width="10.85546875" style="42" customWidth="1"/>
    <col min="16" max="16" width="10.140625" style="42" customWidth="1"/>
    <col min="17" max="17" width="12.7109375" style="42" customWidth="1"/>
    <col min="18" max="18" width="10.28515625" style="42" customWidth="1"/>
    <col min="19" max="19" width="9.140625" style="42" bestFit="1"/>
    <col min="20" max="20" width="9" style="42" bestFit="1" customWidth="1"/>
    <col min="21" max="735" width="8.85546875" style="42"/>
    <col min="736" max="16384" width="9.140625" style="42"/>
  </cols>
  <sheetData>
    <row r="1" spans="1:22" ht="24.6" customHeight="1" x14ac:dyDescent="0.25">
      <c r="A1" s="1" t="s">
        <v>229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x14ac:dyDescent="0.2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x14ac:dyDescent="0.25">
      <c r="A3" s="96" t="s">
        <v>0</v>
      </c>
      <c r="B3" s="96" t="s">
        <v>19</v>
      </c>
      <c r="C3" s="96" t="s">
        <v>15</v>
      </c>
      <c r="D3" s="89" t="s">
        <v>8</v>
      </c>
      <c r="E3" s="90"/>
      <c r="F3" s="90"/>
      <c r="G3" s="90"/>
      <c r="H3" s="90"/>
      <c r="I3" s="91"/>
      <c r="J3" s="96" t="s">
        <v>176</v>
      </c>
      <c r="K3" s="89" t="s">
        <v>1</v>
      </c>
      <c r="L3" s="90"/>
      <c r="M3" s="90"/>
      <c r="N3" s="90"/>
      <c r="O3" s="90"/>
      <c r="P3" s="90"/>
      <c r="Q3" s="91"/>
      <c r="R3" s="96" t="s">
        <v>20</v>
      </c>
      <c r="S3" s="95" t="s">
        <v>1</v>
      </c>
      <c r="T3" s="95"/>
      <c r="U3" s="43"/>
    </row>
    <row r="4" spans="1:22" x14ac:dyDescent="0.25">
      <c r="A4" s="98"/>
      <c r="B4" s="98"/>
      <c r="C4" s="98"/>
      <c r="D4" s="96" t="s">
        <v>18</v>
      </c>
      <c r="E4" s="96" t="s">
        <v>9</v>
      </c>
      <c r="F4" s="96" t="s">
        <v>10</v>
      </c>
      <c r="G4" s="99" t="s">
        <v>13</v>
      </c>
      <c r="H4" s="100"/>
      <c r="I4" s="101"/>
      <c r="J4" s="98"/>
      <c r="K4" s="89" t="s">
        <v>2</v>
      </c>
      <c r="L4" s="90"/>
      <c r="M4" s="90"/>
      <c r="N4" s="91"/>
      <c r="O4" s="89" t="s">
        <v>3</v>
      </c>
      <c r="P4" s="91"/>
      <c r="Q4" s="2" t="s">
        <v>13</v>
      </c>
      <c r="R4" s="98"/>
      <c r="S4" s="96" t="s">
        <v>11</v>
      </c>
      <c r="T4" s="96" t="s">
        <v>12</v>
      </c>
      <c r="U4" s="43"/>
    </row>
    <row r="5" spans="1:22" ht="110.25" x14ac:dyDescent="0.25">
      <c r="A5" s="97"/>
      <c r="B5" s="97"/>
      <c r="C5" s="97"/>
      <c r="D5" s="97"/>
      <c r="E5" s="97"/>
      <c r="F5" s="97"/>
      <c r="G5" s="2" t="s">
        <v>174</v>
      </c>
      <c r="H5" s="2" t="s">
        <v>16</v>
      </c>
      <c r="I5" s="2" t="s">
        <v>17</v>
      </c>
      <c r="J5" s="97"/>
      <c r="K5" s="2" t="s">
        <v>210</v>
      </c>
      <c r="L5" s="2" t="s">
        <v>175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177</v>
      </c>
      <c r="R5" s="97"/>
      <c r="S5" s="97"/>
      <c r="T5" s="97"/>
      <c r="U5" s="103"/>
      <c r="V5" s="104"/>
    </row>
    <row r="6" spans="1:22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43"/>
    </row>
    <row r="7" spans="1:22" s="45" customFormat="1" ht="24.6" customHeight="1" x14ac:dyDescent="0.25">
      <c r="A7" s="105" t="s">
        <v>38</v>
      </c>
      <c r="B7" s="105"/>
      <c r="C7" s="44">
        <f>D7+E7+F7</f>
        <v>217042</v>
      </c>
      <c r="D7" s="44">
        <f>D18+D26+D35+D38+D47+D50+D58+D67+D77+D91+D94+D106+D113+D119+D133+D142+D150+D186+D199+D223+D230+D248+D258+D263</f>
        <v>172315</v>
      </c>
      <c r="E7" s="44">
        <f t="shared" ref="E7:T7" si="0">E18+E26+E35+E38+E47+E50+E58+E67+E77+E91+E94+E106+E113+E119+E133+E142+E150+E186+E199+E223+E230+E248+E258+E263</f>
        <v>23049</v>
      </c>
      <c r="F7" s="44">
        <f t="shared" si="0"/>
        <v>21678</v>
      </c>
      <c r="G7" s="44">
        <f t="shared" si="0"/>
        <v>17537</v>
      </c>
      <c r="H7" s="44">
        <f t="shared" si="0"/>
        <v>74351</v>
      </c>
      <c r="I7" s="44">
        <f t="shared" si="0"/>
        <v>6616</v>
      </c>
      <c r="J7" s="44">
        <f t="shared" si="0"/>
        <v>23910</v>
      </c>
      <c r="K7" s="44">
        <f t="shared" si="0"/>
        <v>222</v>
      </c>
      <c r="L7" s="44">
        <f t="shared" si="0"/>
        <v>5434</v>
      </c>
      <c r="M7" s="44">
        <f t="shared" si="0"/>
        <v>9802</v>
      </c>
      <c r="N7" s="44">
        <f t="shared" si="0"/>
        <v>93</v>
      </c>
      <c r="O7" s="44">
        <f t="shared" si="0"/>
        <v>7342</v>
      </c>
      <c r="P7" s="44">
        <f t="shared" si="0"/>
        <v>1010</v>
      </c>
      <c r="Q7" s="44">
        <f t="shared" si="0"/>
        <v>3021</v>
      </c>
      <c r="R7" s="44">
        <f t="shared" si="0"/>
        <v>7291</v>
      </c>
      <c r="S7" s="44">
        <f t="shared" si="0"/>
        <v>7813</v>
      </c>
      <c r="T7" s="44">
        <f t="shared" si="0"/>
        <v>1365</v>
      </c>
      <c r="V7" s="82"/>
    </row>
    <row r="8" spans="1:22" s="45" customFormat="1" ht="18" customHeight="1" x14ac:dyDescent="0.25">
      <c r="A8" s="3"/>
      <c r="B8" s="4" t="s">
        <v>102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</row>
    <row r="9" spans="1:22" s="45" customFormat="1" ht="18" customHeight="1" x14ac:dyDescent="0.25">
      <c r="A9" s="2">
        <v>1</v>
      </c>
      <c r="B9" s="5" t="s">
        <v>103</v>
      </c>
      <c r="C9" s="44">
        <f>D9+E9+F9</f>
        <v>15047</v>
      </c>
      <c r="D9" s="44">
        <v>12101</v>
      </c>
      <c r="E9" s="44">
        <v>998</v>
      </c>
      <c r="F9" s="44">
        <v>1948</v>
      </c>
      <c r="G9" s="44">
        <v>588</v>
      </c>
      <c r="H9" s="44">
        <v>4653</v>
      </c>
      <c r="I9" s="44">
        <v>750</v>
      </c>
      <c r="J9" s="48">
        <f>K9+L9+M9+N9+O9+P9</f>
        <v>1441</v>
      </c>
      <c r="K9" s="44">
        <v>10</v>
      </c>
      <c r="L9" s="44">
        <v>248</v>
      </c>
      <c r="M9" s="44">
        <v>694</v>
      </c>
      <c r="N9" s="44">
        <v>0</v>
      </c>
      <c r="O9" s="44">
        <v>455</v>
      </c>
      <c r="P9" s="44">
        <v>34</v>
      </c>
      <c r="Q9" s="44">
        <v>191</v>
      </c>
      <c r="R9" s="44">
        <v>481</v>
      </c>
      <c r="S9" s="44">
        <v>462</v>
      </c>
      <c r="T9" s="44">
        <v>160</v>
      </c>
    </row>
    <row r="10" spans="1:22" s="45" customFormat="1" ht="18" customHeight="1" x14ac:dyDescent="0.25">
      <c r="A10" s="2">
        <v>2</v>
      </c>
      <c r="B10" s="5" t="s">
        <v>39</v>
      </c>
      <c r="C10" s="44">
        <f t="shared" ref="C10:C17" si="1">D10+E10+F10</f>
        <v>17</v>
      </c>
      <c r="D10" s="44">
        <v>13</v>
      </c>
      <c r="E10" s="44">
        <v>0</v>
      </c>
      <c r="F10" s="44">
        <v>4</v>
      </c>
      <c r="G10" s="44">
        <v>0</v>
      </c>
      <c r="H10" s="44">
        <v>15</v>
      </c>
      <c r="I10" s="44">
        <v>4</v>
      </c>
      <c r="J10" s="48">
        <f t="shared" ref="J10:J17" si="2">K10+L10+M10+N10+O10+P10</f>
        <v>1</v>
      </c>
      <c r="K10" s="44">
        <v>0</v>
      </c>
      <c r="L10" s="44">
        <v>0</v>
      </c>
      <c r="M10" s="44">
        <v>0</v>
      </c>
      <c r="N10" s="44">
        <v>0</v>
      </c>
      <c r="O10" s="44">
        <v>1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</row>
    <row r="11" spans="1:22" s="45" customFormat="1" ht="18" customHeight="1" x14ac:dyDescent="0.25">
      <c r="A11" s="2">
        <v>3</v>
      </c>
      <c r="B11" s="5" t="s">
        <v>40</v>
      </c>
      <c r="C11" s="44">
        <f t="shared" si="1"/>
        <v>30</v>
      </c>
      <c r="D11" s="44">
        <v>28</v>
      </c>
      <c r="E11" s="44">
        <v>0</v>
      </c>
      <c r="F11" s="44">
        <v>2</v>
      </c>
      <c r="G11" s="44">
        <v>0</v>
      </c>
      <c r="H11" s="44">
        <v>28</v>
      </c>
      <c r="I11" s="44">
        <v>2</v>
      </c>
      <c r="J11" s="48">
        <f t="shared" si="2"/>
        <v>6</v>
      </c>
      <c r="K11" s="44">
        <v>0</v>
      </c>
      <c r="L11" s="44">
        <v>0</v>
      </c>
      <c r="M11" s="44">
        <v>4</v>
      </c>
      <c r="N11" s="44">
        <v>0</v>
      </c>
      <c r="O11" s="44">
        <v>2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</row>
    <row r="12" spans="1:22" s="45" customFormat="1" ht="18" customHeight="1" x14ac:dyDescent="0.25">
      <c r="A12" s="2">
        <v>4</v>
      </c>
      <c r="B12" s="5" t="s">
        <v>41</v>
      </c>
      <c r="C12" s="44">
        <f t="shared" si="1"/>
        <v>288</v>
      </c>
      <c r="D12" s="44">
        <v>195</v>
      </c>
      <c r="E12" s="44">
        <v>0</v>
      </c>
      <c r="F12" s="44">
        <v>93</v>
      </c>
      <c r="G12" s="44">
        <v>17</v>
      </c>
      <c r="H12" s="44">
        <v>272</v>
      </c>
      <c r="I12" s="44">
        <v>12</v>
      </c>
      <c r="J12" s="48">
        <f t="shared" si="2"/>
        <v>6</v>
      </c>
      <c r="K12" s="44">
        <v>0</v>
      </c>
      <c r="L12" s="44">
        <v>0</v>
      </c>
      <c r="M12" s="44">
        <v>4</v>
      </c>
      <c r="N12" s="44">
        <v>0</v>
      </c>
      <c r="O12" s="44">
        <v>1</v>
      </c>
      <c r="P12" s="44">
        <v>1</v>
      </c>
      <c r="Q12" s="44">
        <v>0</v>
      </c>
      <c r="R12" s="44">
        <v>0</v>
      </c>
      <c r="S12" s="44">
        <v>0</v>
      </c>
      <c r="T12" s="44">
        <v>0</v>
      </c>
    </row>
    <row r="13" spans="1:22" s="45" customFormat="1" ht="18" customHeight="1" x14ac:dyDescent="0.25">
      <c r="A13" s="2">
        <v>5</v>
      </c>
      <c r="B13" s="5" t="s">
        <v>42</v>
      </c>
      <c r="C13" s="44">
        <f t="shared" si="1"/>
        <v>18</v>
      </c>
      <c r="D13" s="44">
        <v>13</v>
      </c>
      <c r="E13" s="44">
        <v>0</v>
      </c>
      <c r="F13" s="44">
        <v>5</v>
      </c>
      <c r="G13" s="44">
        <v>0</v>
      </c>
      <c r="H13" s="44">
        <v>0</v>
      </c>
      <c r="I13" s="44">
        <v>1</v>
      </c>
      <c r="J13" s="48">
        <f t="shared" si="2"/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</row>
    <row r="14" spans="1:22" s="45" customFormat="1" ht="18" customHeight="1" x14ac:dyDescent="0.25">
      <c r="A14" s="2">
        <v>6</v>
      </c>
      <c r="B14" s="5" t="s">
        <v>46</v>
      </c>
      <c r="C14" s="44">
        <f t="shared" si="1"/>
        <v>865</v>
      </c>
      <c r="D14" s="44">
        <v>465</v>
      </c>
      <c r="E14" s="44">
        <v>187</v>
      </c>
      <c r="F14" s="44">
        <v>213</v>
      </c>
      <c r="G14" s="44">
        <v>62</v>
      </c>
      <c r="H14" s="44">
        <v>676</v>
      </c>
      <c r="I14" s="44">
        <v>35</v>
      </c>
      <c r="J14" s="48">
        <f t="shared" si="2"/>
        <v>70</v>
      </c>
      <c r="K14" s="44">
        <v>0</v>
      </c>
      <c r="L14" s="44">
        <v>11</v>
      </c>
      <c r="M14" s="44">
        <v>28</v>
      </c>
      <c r="N14" s="44">
        <v>0</v>
      </c>
      <c r="O14" s="44">
        <v>23</v>
      </c>
      <c r="P14" s="44">
        <v>8</v>
      </c>
      <c r="Q14" s="44">
        <v>14</v>
      </c>
      <c r="R14" s="44">
        <v>32</v>
      </c>
      <c r="S14" s="44">
        <v>37</v>
      </c>
      <c r="T14" s="44">
        <v>6</v>
      </c>
    </row>
    <row r="15" spans="1:22" s="45" customFormat="1" ht="18" customHeight="1" x14ac:dyDescent="0.25">
      <c r="A15" s="2">
        <v>7</v>
      </c>
      <c r="B15" s="5" t="s">
        <v>43</v>
      </c>
      <c r="C15" s="44">
        <f t="shared" si="1"/>
        <v>103</v>
      </c>
      <c r="D15" s="44">
        <v>83</v>
      </c>
      <c r="E15" s="44">
        <v>9</v>
      </c>
      <c r="F15" s="44">
        <v>11</v>
      </c>
      <c r="G15" s="44">
        <v>18</v>
      </c>
      <c r="H15" s="44">
        <v>43</v>
      </c>
      <c r="I15" s="44">
        <v>7</v>
      </c>
      <c r="J15" s="48">
        <f t="shared" si="2"/>
        <v>25</v>
      </c>
      <c r="K15" s="44">
        <v>0</v>
      </c>
      <c r="L15" s="44">
        <v>9</v>
      </c>
      <c r="M15" s="44">
        <v>11</v>
      </c>
      <c r="N15" s="44">
        <v>0</v>
      </c>
      <c r="O15" s="44">
        <v>4</v>
      </c>
      <c r="P15" s="44">
        <v>1</v>
      </c>
      <c r="Q15" s="44">
        <v>0</v>
      </c>
      <c r="R15" s="44">
        <v>11</v>
      </c>
      <c r="S15" s="44">
        <v>11</v>
      </c>
      <c r="T15" s="44">
        <v>0</v>
      </c>
    </row>
    <row r="16" spans="1:22" s="45" customFormat="1" ht="18" customHeight="1" x14ac:dyDescent="0.25">
      <c r="A16" s="2">
        <v>8</v>
      </c>
      <c r="B16" s="5" t="s">
        <v>44</v>
      </c>
      <c r="C16" s="44">
        <f t="shared" si="1"/>
        <v>120</v>
      </c>
      <c r="D16" s="44">
        <v>93</v>
      </c>
      <c r="E16" s="44">
        <v>0</v>
      </c>
      <c r="F16" s="44">
        <v>27</v>
      </c>
      <c r="G16" s="44">
        <v>1</v>
      </c>
      <c r="H16" s="44">
        <v>112</v>
      </c>
      <c r="I16" s="44">
        <v>15</v>
      </c>
      <c r="J16" s="48">
        <f t="shared" si="2"/>
        <v>2</v>
      </c>
      <c r="K16" s="44">
        <v>0</v>
      </c>
      <c r="L16" s="44">
        <v>0</v>
      </c>
      <c r="M16" s="44">
        <v>1</v>
      </c>
      <c r="N16" s="44">
        <v>0</v>
      </c>
      <c r="O16" s="44">
        <v>1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</row>
    <row r="17" spans="1:20" s="45" customFormat="1" ht="18" customHeight="1" x14ac:dyDescent="0.25">
      <c r="A17" s="2">
        <v>9</v>
      </c>
      <c r="B17" s="5" t="s">
        <v>45</v>
      </c>
      <c r="C17" s="44">
        <f t="shared" si="1"/>
        <v>174</v>
      </c>
      <c r="D17" s="44">
        <v>155</v>
      </c>
      <c r="E17" s="44">
        <v>1</v>
      </c>
      <c r="F17" s="44">
        <v>18</v>
      </c>
      <c r="G17" s="44">
        <v>5</v>
      </c>
      <c r="H17" s="44">
        <v>94</v>
      </c>
      <c r="I17" s="44">
        <v>7</v>
      </c>
      <c r="J17" s="48">
        <f t="shared" si="2"/>
        <v>11</v>
      </c>
      <c r="K17" s="44">
        <v>0</v>
      </c>
      <c r="L17" s="44">
        <v>1</v>
      </c>
      <c r="M17" s="44">
        <v>7</v>
      </c>
      <c r="N17" s="44">
        <v>0</v>
      </c>
      <c r="O17" s="44">
        <v>2</v>
      </c>
      <c r="P17" s="44">
        <v>1</v>
      </c>
      <c r="Q17" s="44">
        <v>0</v>
      </c>
      <c r="R17" s="44">
        <v>0</v>
      </c>
      <c r="S17" s="44">
        <v>0</v>
      </c>
      <c r="T17" s="44">
        <v>0</v>
      </c>
    </row>
    <row r="18" spans="1:20" s="45" customFormat="1" ht="18" customHeight="1" x14ac:dyDescent="0.25">
      <c r="A18" s="92" t="s">
        <v>14</v>
      </c>
      <c r="B18" s="92"/>
      <c r="C18" s="44">
        <f>D18+E18+F18</f>
        <v>16662</v>
      </c>
      <c r="D18" s="48">
        <f t="shared" ref="D18:T18" si="3">SUM(D9:D17)</f>
        <v>13146</v>
      </c>
      <c r="E18" s="48">
        <f t="shared" si="3"/>
        <v>1195</v>
      </c>
      <c r="F18" s="48">
        <f t="shared" si="3"/>
        <v>2321</v>
      </c>
      <c r="G18" s="48">
        <f t="shared" si="3"/>
        <v>691</v>
      </c>
      <c r="H18" s="48">
        <f t="shared" si="3"/>
        <v>5893</v>
      </c>
      <c r="I18" s="48">
        <f t="shared" si="3"/>
        <v>833</v>
      </c>
      <c r="J18" s="48">
        <f t="shared" ref="J18" si="4">K18+L18+M18+N18+O18+P18</f>
        <v>1562</v>
      </c>
      <c r="K18" s="48">
        <f t="shared" si="3"/>
        <v>10</v>
      </c>
      <c r="L18" s="48">
        <f t="shared" si="3"/>
        <v>269</v>
      </c>
      <c r="M18" s="48">
        <f t="shared" si="3"/>
        <v>749</v>
      </c>
      <c r="N18" s="48">
        <f t="shared" si="3"/>
        <v>0</v>
      </c>
      <c r="O18" s="48">
        <f t="shared" si="3"/>
        <v>489</v>
      </c>
      <c r="P18" s="48">
        <f t="shared" si="3"/>
        <v>45</v>
      </c>
      <c r="Q18" s="48">
        <f t="shared" si="3"/>
        <v>205</v>
      </c>
      <c r="R18" s="48">
        <f t="shared" si="3"/>
        <v>524</v>
      </c>
      <c r="S18" s="48">
        <f t="shared" si="3"/>
        <v>510</v>
      </c>
      <c r="T18" s="48">
        <f t="shared" si="3"/>
        <v>166</v>
      </c>
    </row>
    <row r="19" spans="1:20" s="45" customFormat="1" ht="18" customHeight="1" x14ac:dyDescent="0.25">
      <c r="A19" s="6"/>
      <c r="B19" s="106" t="s">
        <v>101</v>
      </c>
      <c r="C19" s="93"/>
      <c r="D19" s="93"/>
      <c r="E19" s="93"/>
      <c r="F19" s="93"/>
      <c r="G19" s="93"/>
      <c r="H19" s="93"/>
      <c r="I19" s="93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</row>
    <row r="20" spans="1:20" s="45" customFormat="1" ht="18" customHeight="1" x14ac:dyDescent="0.25">
      <c r="A20" s="2">
        <v>1</v>
      </c>
      <c r="B20" s="5" t="s">
        <v>47</v>
      </c>
      <c r="C20" s="44">
        <f>D20+E20+F20</f>
        <v>16269</v>
      </c>
      <c r="D20" s="44">
        <v>15905</v>
      </c>
      <c r="E20" s="44">
        <v>363</v>
      </c>
      <c r="F20" s="44">
        <v>1</v>
      </c>
      <c r="G20" s="44">
        <v>659</v>
      </c>
      <c r="H20" s="44">
        <v>6816</v>
      </c>
      <c r="I20" s="44">
        <v>365</v>
      </c>
      <c r="J20" s="48">
        <f t="shared" ref="J20:J25" si="5">K20+L20+M20+N20+O20+P20</f>
        <v>1682</v>
      </c>
      <c r="K20" s="44">
        <v>7</v>
      </c>
      <c r="L20" s="44">
        <v>303</v>
      </c>
      <c r="M20" s="44">
        <v>697</v>
      </c>
      <c r="N20" s="44">
        <v>1</v>
      </c>
      <c r="O20" s="44">
        <v>536</v>
      </c>
      <c r="P20" s="44">
        <v>138</v>
      </c>
      <c r="Q20" s="44">
        <v>247</v>
      </c>
      <c r="R20" s="44">
        <v>406</v>
      </c>
      <c r="S20" s="44">
        <v>547</v>
      </c>
      <c r="T20" s="44">
        <v>4</v>
      </c>
    </row>
    <row r="21" spans="1:20" s="45" customFormat="1" ht="18" customHeight="1" x14ac:dyDescent="0.25">
      <c r="A21" s="2">
        <v>2</v>
      </c>
      <c r="B21" s="5" t="s">
        <v>21</v>
      </c>
      <c r="C21" s="44">
        <f t="shared" ref="C21:C25" si="6">D21+E21+F21</f>
        <v>1126</v>
      </c>
      <c r="D21" s="44">
        <v>1103</v>
      </c>
      <c r="E21" s="44">
        <v>22</v>
      </c>
      <c r="F21" s="44">
        <v>1</v>
      </c>
      <c r="G21" s="44">
        <v>190</v>
      </c>
      <c r="H21" s="44">
        <v>1056</v>
      </c>
      <c r="I21" s="44">
        <v>13</v>
      </c>
      <c r="J21" s="48">
        <f t="shared" si="5"/>
        <v>230</v>
      </c>
      <c r="K21" s="44">
        <v>6</v>
      </c>
      <c r="L21" s="44">
        <v>51</v>
      </c>
      <c r="M21" s="44">
        <v>98</v>
      </c>
      <c r="N21" s="44">
        <v>0</v>
      </c>
      <c r="O21" s="44">
        <v>64</v>
      </c>
      <c r="P21" s="44">
        <v>11</v>
      </c>
      <c r="Q21" s="44">
        <v>27</v>
      </c>
      <c r="R21" s="44">
        <v>93</v>
      </c>
      <c r="S21" s="44">
        <v>116</v>
      </c>
      <c r="T21" s="44">
        <v>0</v>
      </c>
    </row>
    <row r="22" spans="1:20" s="45" customFormat="1" ht="18" customHeight="1" x14ac:dyDescent="0.25">
      <c r="A22" s="2">
        <v>3</v>
      </c>
      <c r="B22" s="5" t="s">
        <v>22</v>
      </c>
      <c r="C22" s="44">
        <f t="shared" si="6"/>
        <v>2474</v>
      </c>
      <c r="D22" s="44">
        <v>2436</v>
      </c>
      <c r="E22" s="44">
        <v>38</v>
      </c>
      <c r="F22" s="44">
        <v>0</v>
      </c>
      <c r="G22" s="44">
        <v>102</v>
      </c>
      <c r="H22" s="44">
        <v>867</v>
      </c>
      <c r="I22" s="44">
        <v>43</v>
      </c>
      <c r="J22" s="48">
        <f t="shared" si="5"/>
        <v>225</v>
      </c>
      <c r="K22" s="44">
        <v>0</v>
      </c>
      <c r="L22" s="44">
        <v>48</v>
      </c>
      <c r="M22" s="44">
        <v>89</v>
      </c>
      <c r="N22" s="44">
        <v>2</v>
      </c>
      <c r="O22" s="44">
        <v>64</v>
      </c>
      <c r="P22" s="44">
        <v>22</v>
      </c>
      <c r="Q22" s="44">
        <v>17</v>
      </c>
      <c r="R22" s="44">
        <v>86</v>
      </c>
      <c r="S22" s="44">
        <v>115</v>
      </c>
      <c r="T22" s="44">
        <v>0</v>
      </c>
    </row>
    <row r="23" spans="1:20" s="45" customFormat="1" ht="18" customHeight="1" x14ac:dyDescent="0.25">
      <c r="A23" s="2">
        <v>4</v>
      </c>
      <c r="B23" s="5" t="s">
        <v>23</v>
      </c>
      <c r="C23" s="44">
        <f t="shared" si="6"/>
        <v>1623</v>
      </c>
      <c r="D23" s="44">
        <v>1618</v>
      </c>
      <c r="E23" s="44">
        <v>5</v>
      </c>
      <c r="F23" s="44">
        <v>0</v>
      </c>
      <c r="G23" s="44">
        <v>63</v>
      </c>
      <c r="H23" s="44">
        <v>1604</v>
      </c>
      <c r="I23" s="44">
        <v>20</v>
      </c>
      <c r="J23" s="48">
        <f t="shared" si="5"/>
        <v>242</v>
      </c>
      <c r="K23" s="44">
        <v>0</v>
      </c>
      <c r="L23" s="44">
        <v>29</v>
      </c>
      <c r="M23" s="44">
        <v>130</v>
      </c>
      <c r="N23" s="44">
        <v>1</v>
      </c>
      <c r="O23" s="44">
        <v>62</v>
      </c>
      <c r="P23" s="44">
        <v>20</v>
      </c>
      <c r="Q23" s="44">
        <v>15</v>
      </c>
      <c r="R23" s="44">
        <v>133</v>
      </c>
      <c r="S23" s="44">
        <v>142</v>
      </c>
      <c r="T23" s="44">
        <v>0</v>
      </c>
    </row>
    <row r="24" spans="1:20" s="45" customFormat="1" ht="18" customHeight="1" x14ac:dyDescent="0.25">
      <c r="A24" s="7">
        <v>5</v>
      </c>
      <c r="B24" s="8" t="s">
        <v>24</v>
      </c>
      <c r="C24" s="44">
        <f t="shared" si="6"/>
        <v>228</v>
      </c>
      <c r="D24" s="48">
        <v>228</v>
      </c>
      <c r="E24" s="48">
        <v>0</v>
      </c>
      <c r="F24" s="48">
        <v>0</v>
      </c>
      <c r="G24" s="48">
        <v>2</v>
      </c>
      <c r="H24" s="48">
        <v>218</v>
      </c>
      <c r="I24" s="48">
        <v>16</v>
      </c>
      <c r="J24" s="48">
        <f t="shared" si="5"/>
        <v>6</v>
      </c>
      <c r="K24" s="48">
        <v>0</v>
      </c>
      <c r="L24" s="48">
        <v>0</v>
      </c>
      <c r="M24" s="48">
        <v>2</v>
      </c>
      <c r="N24" s="48">
        <v>0</v>
      </c>
      <c r="O24" s="48">
        <v>1</v>
      </c>
      <c r="P24" s="48">
        <v>3</v>
      </c>
      <c r="Q24" s="48">
        <v>0</v>
      </c>
      <c r="R24" s="48">
        <v>0</v>
      </c>
      <c r="S24" s="48">
        <v>0</v>
      </c>
      <c r="T24" s="48">
        <v>0</v>
      </c>
    </row>
    <row r="25" spans="1:20" s="45" customFormat="1" ht="18" customHeight="1" x14ac:dyDescent="0.25">
      <c r="A25" s="7">
        <v>6</v>
      </c>
      <c r="B25" s="8" t="s">
        <v>161</v>
      </c>
      <c r="C25" s="44">
        <f t="shared" si="6"/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f t="shared" si="5"/>
        <v>1</v>
      </c>
      <c r="K25" s="48">
        <v>0</v>
      </c>
      <c r="L25" s="48">
        <v>0</v>
      </c>
      <c r="M25" s="48">
        <v>1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</row>
    <row r="26" spans="1:20" s="45" customFormat="1" ht="18" customHeight="1" x14ac:dyDescent="0.25">
      <c r="A26" s="92" t="s">
        <v>14</v>
      </c>
      <c r="B26" s="92"/>
      <c r="C26" s="44">
        <f>D26+E26+F26</f>
        <v>21720</v>
      </c>
      <c r="D26" s="48">
        <f t="shared" ref="D26:T26" si="7">SUM(D20:D25)</f>
        <v>21290</v>
      </c>
      <c r="E26" s="48">
        <f t="shared" si="7"/>
        <v>428</v>
      </c>
      <c r="F26" s="48">
        <f t="shared" si="7"/>
        <v>2</v>
      </c>
      <c r="G26" s="48">
        <f t="shared" si="7"/>
        <v>1016</v>
      </c>
      <c r="H26" s="48">
        <f t="shared" si="7"/>
        <v>10561</v>
      </c>
      <c r="I26" s="48">
        <f t="shared" si="7"/>
        <v>457</v>
      </c>
      <c r="J26" s="48">
        <f t="shared" si="7"/>
        <v>2386</v>
      </c>
      <c r="K26" s="48">
        <f t="shared" si="7"/>
        <v>13</v>
      </c>
      <c r="L26" s="48">
        <f t="shared" si="7"/>
        <v>431</v>
      </c>
      <c r="M26" s="48">
        <f t="shared" si="7"/>
        <v>1017</v>
      </c>
      <c r="N26" s="48">
        <f t="shared" si="7"/>
        <v>4</v>
      </c>
      <c r="O26" s="48">
        <f t="shared" si="7"/>
        <v>727</v>
      </c>
      <c r="P26" s="48">
        <f t="shared" si="7"/>
        <v>194</v>
      </c>
      <c r="Q26" s="48">
        <f t="shared" si="7"/>
        <v>306</v>
      </c>
      <c r="R26" s="48">
        <f t="shared" si="7"/>
        <v>718</v>
      </c>
      <c r="S26" s="48">
        <f t="shared" si="7"/>
        <v>920</v>
      </c>
      <c r="T26" s="48">
        <f t="shared" si="7"/>
        <v>4</v>
      </c>
    </row>
    <row r="27" spans="1:20" s="45" customFormat="1" ht="18" customHeight="1" x14ac:dyDescent="0.25">
      <c r="A27" s="3"/>
      <c r="B27" s="106" t="s">
        <v>104</v>
      </c>
      <c r="C27" s="93"/>
      <c r="D27" s="93"/>
      <c r="E27" s="93"/>
      <c r="F27" s="93"/>
      <c r="G27" s="93"/>
      <c r="H27" s="93"/>
      <c r="I27" s="93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</row>
    <row r="28" spans="1:20" s="45" customFormat="1" ht="18" customHeight="1" x14ac:dyDescent="0.25">
      <c r="A28" s="9">
        <v>1</v>
      </c>
      <c r="B28" s="10" t="s">
        <v>48</v>
      </c>
      <c r="C28" s="44">
        <f>D28+E28+F28</f>
        <v>86</v>
      </c>
      <c r="D28" s="44">
        <v>50</v>
      </c>
      <c r="E28" s="44">
        <v>0</v>
      </c>
      <c r="F28" s="44">
        <v>36</v>
      </c>
      <c r="G28" s="44">
        <v>9</v>
      </c>
      <c r="H28" s="44">
        <v>84</v>
      </c>
      <c r="I28" s="44">
        <v>1</v>
      </c>
      <c r="J28" s="48">
        <f t="shared" ref="J28:J34" si="8">K28+L28+M28+N28+O28+P28</f>
        <v>8</v>
      </c>
      <c r="K28" s="44">
        <v>0</v>
      </c>
      <c r="L28" s="44">
        <v>4</v>
      </c>
      <c r="M28" s="44">
        <v>4</v>
      </c>
      <c r="N28" s="44">
        <v>0</v>
      </c>
      <c r="O28" s="44">
        <v>0</v>
      </c>
      <c r="P28" s="44">
        <v>0</v>
      </c>
      <c r="Q28" s="44">
        <v>0</v>
      </c>
      <c r="R28" s="44">
        <f t="shared" ref="R28:R34" si="9">S28+T28</f>
        <v>0</v>
      </c>
      <c r="S28" s="44">
        <v>0</v>
      </c>
      <c r="T28" s="44">
        <v>0</v>
      </c>
    </row>
    <row r="29" spans="1:20" s="45" customFormat="1" ht="18" customHeight="1" x14ac:dyDescent="0.25">
      <c r="A29" s="9">
        <v>2</v>
      </c>
      <c r="B29" s="10" t="s">
        <v>49</v>
      </c>
      <c r="C29" s="44">
        <f t="shared" ref="C29:C34" si="10">D29+E29+F29</f>
        <v>7093</v>
      </c>
      <c r="D29" s="44">
        <v>5053</v>
      </c>
      <c r="E29" s="44">
        <v>1790</v>
      </c>
      <c r="F29" s="44">
        <v>250</v>
      </c>
      <c r="G29" s="44">
        <v>608</v>
      </c>
      <c r="H29" s="44">
        <v>2764</v>
      </c>
      <c r="I29" s="44">
        <v>170</v>
      </c>
      <c r="J29" s="48">
        <f t="shared" si="8"/>
        <v>765</v>
      </c>
      <c r="K29" s="44">
        <v>1</v>
      </c>
      <c r="L29" s="44">
        <v>134</v>
      </c>
      <c r="M29" s="44">
        <v>254</v>
      </c>
      <c r="N29" s="44">
        <v>0</v>
      </c>
      <c r="O29" s="44">
        <v>304</v>
      </c>
      <c r="P29" s="44">
        <v>72</v>
      </c>
      <c r="Q29" s="44">
        <v>59</v>
      </c>
      <c r="R29" s="44">
        <v>147</v>
      </c>
      <c r="S29" s="44">
        <v>203</v>
      </c>
      <c r="T29" s="44">
        <v>2</v>
      </c>
    </row>
    <row r="30" spans="1:20" s="45" customFormat="1" ht="18" customHeight="1" x14ac:dyDescent="0.25">
      <c r="A30" s="9">
        <v>3</v>
      </c>
      <c r="B30" s="10" t="s">
        <v>52</v>
      </c>
      <c r="C30" s="44">
        <f t="shared" si="10"/>
        <v>47</v>
      </c>
      <c r="D30" s="44">
        <v>40</v>
      </c>
      <c r="E30" s="44">
        <v>5</v>
      </c>
      <c r="F30" s="44">
        <v>2</v>
      </c>
      <c r="G30" s="44">
        <v>4</v>
      </c>
      <c r="H30" s="44">
        <v>45</v>
      </c>
      <c r="I30" s="44">
        <v>2</v>
      </c>
      <c r="J30" s="48">
        <f t="shared" si="8"/>
        <v>10</v>
      </c>
      <c r="K30" s="44">
        <v>0</v>
      </c>
      <c r="L30" s="44">
        <v>0</v>
      </c>
      <c r="M30" s="44">
        <v>10</v>
      </c>
      <c r="N30" s="44">
        <v>0</v>
      </c>
      <c r="O30" s="44">
        <v>0</v>
      </c>
      <c r="P30" s="44">
        <v>0</v>
      </c>
      <c r="Q30" s="44">
        <v>0</v>
      </c>
      <c r="R30" s="44">
        <f t="shared" si="9"/>
        <v>0</v>
      </c>
      <c r="S30" s="44">
        <v>0</v>
      </c>
      <c r="T30" s="44">
        <v>0</v>
      </c>
    </row>
    <row r="31" spans="1:20" s="45" customFormat="1" ht="18" customHeight="1" x14ac:dyDescent="0.25">
      <c r="A31" s="9">
        <v>4</v>
      </c>
      <c r="B31" s="10" t="s">
        <v>51</v>
      </c>
      <c r="C31" s="44">
        <f t="shared" si="10"/>
        <v>2578</v>
      </c>
      <c r="D31" s="44">
        <v>1899</v>
      </c>
      <c r="E31" s="44">
        <v>527</v>
      </c>
      <c r="F31" s="44">
        <v>152</v>
      </c>
      <c r="G31" s="44">
        <v>85</v>
      </c>
      <c r="H31" s="44">
        <v>310</v>
      </c>
      <c r="I31" s="44">
        <v>76</v>
      </c>
      <c r="J31" s="48">
        <f t="shared" si="8"/>
        <v>162</v>
      </c>
      <c r="K31" s="44">
        <v>0</v>
      </c>
      <c r="L31" s="44">
        <v>26</v>
      </c>
      <c r="M31" s="44">
        <v>51</v>
      </c>
      <c r="N31" s="44">
        <v>0</v>
      </c>
      <c r="O31" s="44">
        <v>41</v>
      </c>
      <c r="P31" s="44">
        <v>44</v>
      </c>
      <c r="Q31" s="44">
        <v>11</v>
      </c>
      <c r="R31" s="44">
        <v>65</v>
      </c>
      <c r="S31" s="44">
        <v>89</v>
      </c>
      <c r="T31" s="44">
        <v>0</v>
      </c>
    </row>
    <row r="32" spans="1:20" s="45" customFormat="1" ht="18" customHeight="1" x14ac:dyDescent="0.25">
      <c r="A32" s="9">
        <v>5</v>
      </c>
      <c r="B32" s="10" t="s">
        <v>135</v>
      </c>
      <c r="C32" s="44">
        <f t="shared" si="10"/>
        <v>0</v>
      </c>
      <c r="D32" s="44"/>
      <c r="E32" s="44"/>
      <c r="F32" s="44"/>
      <c r="G32" s="44"/>
      <c r="H32" s="44"/>
      <c r="I32" s="44"/>
      <c r="J32" s="48">
        <f t="shared" si="8"/>
        <v>4</v>
      </c>
      <c r="K32" s="44">
        <v>0</v>
      </c>
      <c r="L32" s="44">
        <v>0</v>
      </c>
      <c r="M32" s="44">
        <v>4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</row>
    <row r="33" spans="1:20" s="45" customFormat="1" ht="18" customHeight="1" x14ac:dyDescent="0.25">
      <c r="A33" s="9">
        <v>6</v>
      </c>
      <c r="B33" s="10" t="s">
        <v>234</v>
      </c>
      <c r="C33" s="44">
        <f t="shared" si="10"/>
        <v>0</v>
      </c>
      <c r="D33" s="44"/>
      <c r="E33" s="44"/>
      <c r="F33" s="44"/>
      <c r="G33" s="44"/>
      <c r="H33" s="44"/>
      <c r="I33" s="44"/>
      <c r="J33" s="48">
        <f t="shared" si="8"/>
        <v>4</v>
      </c>
      <c r="K33" s="44">
        <v>0</v>
      </c>
      <c r="L33" s="44">
        <v>2</v>
      </c>
      <c r="M33" s="44">
        <v>2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</row>
    <row r="34" spans="1:20" s="45" customFormat="1" ht="17.25" customHeight="1" x14ac:dyDescent="0.25">
      <c r="A34" s="9">
        <v>7</v>
      </c>
      <c r="B34" s="10" t="s">
        <v>50</v>
      </c>
      <c r="C34" s="44">
        <f t="shared" si="10"/>
        <v>50</v>
      </c>
      <c r="D34" s="44">
        <v>44</v>
      </c>
      <c r="E34" s="44">
        <v>1</v>
      </c>
      <c r="F34" s="44">
        <v>5</v>
      </c>
      <c r="G34" s="44">
        <v>3</v>
      </c>
      <c r="H34" s="44">
        <v>49</v>
      </c>
      <c r="I34" s="44">
        <v>1</v>
      </c>
      <c r="J34" s="48">
        <f t="shared" si="8"/>
        <v>3</v>
      </c>
      <c r="K34" s="44">
        <v>0</v>
      </c>
      <c r="L34" s="44">
        <v>3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f t="shared" si="9"/>
        <v>0</v>
      </c>
      <c r="S34" s="44">
        <v>0</v>
      </c>
      <c r="T34" s="44">
        <v>0</v>
      </c>
    </row>
    <row r="35" spans="1:20" s="45" customFormat="1" ht="18" customHeight="1" x14ac:dyDescent="0.25">
      <c r="A35" s="92" t="s">
        <v>14</v>
      </c>
      <c r="B35" s="92"/>
      <c r="C35" s="44">
        <f>D35+E35+F35</f>
        <v>9854</v>
      </c>
      <c r="D35" s="44">
        <f>D28+D29+D30+D31+D34+D33+D32</f>
        <v>7086</v>
      </c>
      <c r="E35" s="44">
        <f t="shared" ref="E35:J35" si="11">E28+E29+E30+E31+E34+E33+E32</f>
        <v>2323</v>
      </c>
      <c r="F35" s="44">
        <f t="shared" si="11"/>
        <v>445</v>
      </c>
      <c r="G35" s="44">
        <f t="shared" si="11"/>
        <v>709</v>
      </c>
      <c r="H35" s="44">
        <f t="shared" si="11"/>
        <v>3252</v>
      </c>
      <c r="I35" s="44">
        <f t="shared" si="11"/>
        <v>250</v>
      </c>
      <c r="J35" s="44">
        <f t="shared" si="11"/>
        <v>956</v>
      </c>
      <c r="K35" s="44">
        <f t="shared" ref="K35:T35" si="12">K28+K29+K30+K31+K34</f>
        <v>1</v>
      </c>
      <c r="L35" s="44">
        <f t="shared" si="12"/>
        <v>167</v>
      </c>
      <c r="M35" s="44">
        <f t="shared" si="12"/>
        <v>319</v>
      </c>
      <c r="N35" s="44">
        <f t="shared" si="12"/>
        <v>0</v>
      </c>
      <c r="O35" s="44">
        <f t="shared" si="12"/>
        <v>345</v>
      </c>
      <c r="P35" s="44">
        <f t="shared" si="12"/>
        <v>116</v>
      </c>
      <c r="Q35" s="44">
        <f t="shared" si="12"/>
        <v>70</v>
      </c>
      <c r="R35" s="44">
        <f t="shared" si="12"/>
        <v>212</v>
      </c>
      <c r="S35" s="44">
        <f t="shared" si="12"/>
        <v>292</v>
      </c>
      <c r="T35" s="44">
        <f t="shared" si="12"/>
        <v>2</v>
      </c>
    </row>
    <row r="36" spans="1:20" s="45" customFormat="1" ht="18" customHeight="1" x14ac:dyDescent="0.25">
      <c r="A36" s="11"/>
      <c r="B36" s="106" t="s">
        <v>105</v>
      </c>
      <c r="C36" s="93"/>
      <c r="D36" s="93"/>
      <c r="E36" s="93"/>
      <c r="F36" s="93"/>
      <c r="G36" s="93"/>
      <c r="H36" s="93"/>
      <c r="I36" s="93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51"/>
    </row>
    <row r="37" spans="1:20" s="45" customFormat="1" ht="18" customHeight="1" x14ac:dyDescent="0.25">
      <c r="A37" s="12">
        <v>1</v>
      </c>
      <c r="B37" s="5" t="s">
        <v>53</v>
      </c>
      <c r="C37" s="44">
        <f t="shared" ref="C37" si="13">D37+E37+F37</f>
        <v>2179</v>
      </c>
      <c r="D37" s="44">
        <v>1925</v>
      </c>
      <c r="E37" s="44">
        <v>86</v>
      </c>
      <c r="F37" s="44">
        <v>168</v>
      </c>
      <c r="G37" s="44">
        <v>107</v>
      </c>
      <c r="H37" s="44">
        <v>0</v>
      </c>
      <c r="I37" s="44">
        <v>50</v>
      </c>
      <c r="J37" s="48">
        <f>K37+M37+N37+O37+P37+L37</f>
        <v>238</v>
      </c>
      <c r="K37" s="44">
        <v>0</v>
      </c>
      <c r="L37" s="44">
        <v>38</v>
      </c>
      <c r="M37" s="44">
        <v>89</v>
      </c>
      <c r="N37" s="44">
        <v>0</v>
      </c>
      <c r="O37" s="44">
        <v>80</v>
      </c>
      <c r="P37" s="44">
        <v>31</v>
      </c>
      <c r="Q37" s="44">
        <v>0</v>
      </c>
      <c r="R37" s="44">
        <f>S37+T37</f>
        <v>20</v>
      </c>
      <c r="S37" s="44">
        <v>0</v>
      </c>
      <c r="T37" s="44">
        <v>20</v>
      </c>
    </row>
    <row r="38" spans="1:20" s="45" customFormat="1" ht="18" customHeight="1" x14ac:dyDescent="0.25">
      <c r="A38" s="92" t="s">
        <v>14</v>
      </c>
      <c r="B38" s="92"/>
      <c r="C38" s="44">
        <f>D38+E38+F38</f>
        <v>2179</v>
      </c>
      <c r="D38" s="44">
        <f t="shared" ref="D38:T38" si="14">D37</f>
        <v>1925</v>
      </c>
      <c r="E38" s="44">
        <f t="shared" si="14"/>
        <v>86</v>
      </c>
      <c r="F38" s="44">
        <f t="shared" si="14"/>
        <v>168</v>
      </c>
      <c r="G38" s="44">
        <f t="shared" si="14"/>
        <v>107</v>
      </c>
      <c r="H38" s="44">
        <f t="shared" si="14"/>
        <v>0</v>
      </c>
      <c r="I38" s="44">
        <f t="shared" si="14"/>
        <v>50</v>
      </c>
      <c r="J38" s="44">
        <f t="shared" si="14"/>
        <v>238</v>
      </c>
      <c r="K38" s="44">
        <f t="shared" si="14"/>
        <v>0</v>
      </c>
      <c r="L38" s="44">
        <f t="shared" si="14"/>
        <v>38</v>
      </c>
      <c r="M38" s="44">
        <f t="shared" si="14"/>
        <v>89</v>
      </c>
      <c r="N38" s="44">
        <f t="shared" si="14"/>
        <v>0</v>
      </c>
      <c r="O38" s="44">
        <f t="shared" si="14"/>
        <v>80</v>
      </c>
      <c r="P38" s="44">
        <f t="shared" si="14"/>
        <v>31</v>
      </c>
      <c r="Q38" s="44">
        <f t="shared" si="14"/>
        <v>0</v>
      </c>
      <c r="R38" s="44">
        <f t="shared" si="14"/>
        <v>20</v>
      </c>
      <c r="S38" s="44">
        <f t="shared" si="14"/>
        <v>0</v>
      </c>
      <c r="T38" s="44">
        <f t="shared" si="14"/>
        <v>20</v>
      </c>
    </row>
    <row r="39" spans="1:20" s="45" customFormat="1" ht="18" customHeight="1" x14ac:dyDescent="0.25">
      <c r="A39" s="3"/>
      <c r="B39" s="106" t="s">
        <v>106</v>
      </c>
      <c r="C39" s="93"/>
      <c r="D39" s="93"/>
      <c r="E39" s="93"/>
      <c r="F39" s="93"/>
      <c r="G39" s="93"/>
      <c r="H39" s="93"/>
      <c r="I39" s="93"/>
      <c r="J39" s="49"/>
      <c r="K39" s="49"/>
      <c r="L39" s="49"/>
      <c r="M39" s="49"/>
      <c r="N39" s="49"/>
      <c r="O39" s="49"/>
      <c r="P39" s="49"/>
      <c r="Q39" s="49"/>
      <c r="R39" s="46"/>
      <c r="S39" s="52"/>
      <c r="T39" s="53"/>
    </row>
    <row r="40" spans="1:20" s="45" customFormat="1" ht="18" customHeight="1" x14ac:dyDescent="0.25">
      <c r="A40" s="9">
        <v>1</v>
      </c>
      <c r="B40" s="10" t="s">
        <v>54</v>
      </c>
      <c r="C40" s="2">
        <f t="shared" ref="C40:C46" si="15">D40+E40+F40</f>
        <v>1550</v>
      </c>
      <c r="D40" s="44">
        <v>1144</v>
      </c>
      <c r="E40" s="9">
        <v>116</v>
      </c>
      <c r="F40" s="9">
        <v>290</v>
      </c>
      <c r="G40" s="9">
        <v>194</v>
      </c>
      <c r="H40" s="14">
        <v>756</v>
      </c>
      <c r="I40" s="9">
        <v>7</v>
      </c>
      <c r="J40" s="48">
        <f t="shared" ref="J40:J44" si="16">K40+L40+M40+N40+O40+P40</f>
        <v>436</v>
      </c>
      <c r="K40" s="9">
        <v>1</v>
      </c>
      <c r="L40" s="9">
        <v>42</v>
      </c>
      <c r="M40" s="9">
        <v>191</v>
      </c>
      <c r="N40" s="9"/>
      <c r="O40" s="9">
        <v>190</v>
      </c>
      <c r="P40" s="9">
        <v>12</v>
      </c>
      <c r="Q40" s="9">
        <v>36</v>
      </c>
      <c r="R40" s="44">
        <v>110</v>
      </c>
      <c r="S40" s="9">
        <v>127</v>
      </c>
      <c r="T40" s="9"/>
    </row>
    <row r="41" spans="1:20" s="45" customFormat="1" ht="18" customHeight="1" x14ac:dyDescent="0.25">
      <c r="A41" s="9">
        <v>2</v>
      </c>
      <c r="B41" s="10" t="s">
        <v>55</v>
      </c>
      <c r="C41" s="44">
        <f t="shared" si="15"/>
        <v>1975</v>
      </c>
      <c r="D41" s="44">
        <v>1692</v>
      </c>
      <c r="E41" s="44">
        <v>27</v>
      </c>
      <c r="F41" s="44">
        <v>256</v>
      </c>
      <c r="G41" s="44">
        <v>52</v>
      </c>
      <c r="H41" s="44">
        <v>1893</v>
      </c>
      <c r="I41" s="44">
        <v>24</v>
      </c>
      <c r="J41" s="48">
        <f t="shared" si="16"/>
        <v>140</v>
      </c>
      <c r="K41" s="44">
        <v>1</v>
      </c>
      <c r="L41" s="44">
        <v>21</v>
      </c>
      <c r="M41" s="44">
        <v>59</v>
      </c>
      <c r="N41" s="44"/>
      <c r="O41" s="44">
        <v>53</v>
      </c>
      <c r="P41" s="44">
        <v>6</v>
      </c>
      <c r="Q41" s="44">
        <v>5</v>
      </c>
      <c r="R41" s="44">
        <v>27</v>
      </c>
      <c r="S41" s="44">
        <v>28</v>
      </c>
      <c r="T41" s="44"/>
    </row>
    <row r="42" spans="1:20" s="45" customFormat="1" ht="18" customHeight="1" x14ac:dyDescent="0.25">
      <c r="A42" s="9">
        <v>3</v>
      </c>
      <c r="B42" s="10" t="s">
        <v>129</v>
      </c>
      <c r="C42" s="44">
        <f t="shared" si="15"/>
        <v>1162</v>
      </c>
      <c r="D42" s="44">
        <v>920</v>
      </c>
      <c r="E42" s="44">
        <v>1</v>
      </c>
      <c r="F42" s="44">
        <v>241</v>
      </c>
      <c r="G42" s="44">
        <v>37</v>
      </c>
      <c r="H42" s="44">
        <v>1002</v>
      </c>
      <c r="I42" s="44">
        <v>13</v>
      </c>
      <c r="J42" s="48">
        <f t="shared" si="16"/>
        <v>51</v>
      </c>
      <c r="K42" s="44"/>
      <c r="L42" s="44">
        <v>7</v>
      </c>
      <c r="M42" s="44">
        <v>24</v>
      </c>
      <c r="N42" s="44"/>
      <c r="O42" s="44">
        <v>12</v>
      </c>
      <c r="P42" s="44">
        <v>8</v>
      </c>
      <c r="Q42" s="44"/>
      <c r="R42" s="44">
        <v>3</v>
      </c>
      <c r="S42" s="44">
        <v>3</v>
      </c>
      <c r="T42" s="44"/>
    </row>
    <row r="43" spans="1:20" s="45" customFormat="1" ht="18" customHeight="1" x14ac:dyDescent="0.25">
      <c r="A43" s="9">
        <v>4</v>
      </c>
      <c r="B43" s="10" t="s">
        <v>130</v>
      </c>
      <c r="C43" s="44">
        <f t="shared" si="15"/>
        <v>343</v>
      </c>
      <c r="D43" s="44">
        <v>262</v>
      </c>
      <c r="E43" s="44">
        <v>34</v>
      </c>
      <c r="F43" s="44">
        <v>47</v>
      </c>
      <c r="G43" s="44">
        <v>41</v>
      </c>
      <c r="H43" s="44">
        <v>142</v>
      </c>
      <c r="I43" s="44">
        <v>11</v>
      </c>
      <c r="J43" s="48">
        <f t="shared" si="16"/>
        <v>104</v>
      </c>
      <c r="K43" s="44"/>
      <c r="L43" s="44">
        <v>19</v>
      </c>
      <c r="M43" s="44">
        <v>40</v>
      </c>
      <c r="N43" s="44"/>
      <c r="O43" s="44">
        <v>41</v>
      </c>
      <c r="P43" s="44">
        <v>4</v>
      </c>
      <c r="Q43" s="44">
        <v>10</v>
      </c>
      <c r="R43" s="44">
        <v>41</v>
      </c>
      <c r="S43" s="44">
        <v>42</v>
      </c>
      <c r="T43" s="44">
        <v>2</v>
      </c>
    </row>
    <row r="44" spans="1:20" s="45" customFormat="1" ht="18" customHeight="1" x14ac:dyDescent="0.25">
      <c r="A44" s="9">
        <v>5</v>
      </c>
      <c r="B44" s="10" t="s">
        <v>131</v>
      </c>
      <c r="C44" s="44">
        <f t="shared" si="15"/>
        <v>766</v>
      </c>
      <c r="D44" s="44">
        <v>387</v>
      </c>
      <c r="E44" s="44">
        <v>2</v>
      </c>
      <c r="F44" s="44">
        <v>377</v>
      </c>
      <c r="G44" s="44">
        <v>32</v>
      </c>
      <c r="H44" s="44">
        <v>743</v>
      </c>
      <c r="I44" s="44">
        <v>4</v>
      </c>
      <c r="J44" s="48">
        <f t="shared" si="16"/>
        <v>42</v>
      </c>
      <c r="K44" s="44"/>
      <c r="L44" s="44">
        <v>4</v>
      </c>
      <c r="M44" s="44">
        <v>16</v>
      </c>
      <c r="N44" s="44"/>
      <c r="O44" s="44">
        <v>17</v>
      </c>
      <c r="P44" s="44">
        <v>5</v>
      </c>
      <c r="Q44" s="44">
        <v>0</v>
      </c>
      <c r="R44" s="44">
        <v>4</v>
      </c>
      <c r="S44" s="44">
        <v>4</v>
      </c>
      <c r="T44" s="44"/>
    </row>
    <row r="45" spans="1:20" s="45" customFormat="1" ht="18" hidden="1" customHeight="1" x14ac:dyDescent="0.25">
      <c r="A45" s="9">
        <v>6</v>
      </c>
      <c r="B45" s="13"/>
      <c r="C45" s="44">
        <f t="shared" si="15"/>
        <v>0</v>
      </c>
      <c r="D45" s="44"/>
      <c r="E45" s="44"/>
      <c r="F45" s="44"/>
      <c r="G45" s="44"/>
      <c r="H45" s="44"/>
      <c r="I45" s="44"/>
      <c r="J45" s="48">
        <f t="shared" ref="J45:J46" si="17">K45+M45+N45+O45+P45</f>
        <v>0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s="45" customFormat="1" ht="18" hidden="1" customHeight="1" x14ac:dyDescent="0.25">
      <c r="A46" s="9">
        <v>7</v>
      </c>
      <c r="B46" s="14"/>
      <c r="C46" s="44">
        <f t="shared" si="15"/>
        <v>0</v>
      </c>
      <c r="D46" s="44"/>
      <c r="E46" s="44"/>
      <c r="F46" s="44"/>
      <c r="G46" s="44"/>
      <c r="H46" s="44"/>
      <c r="I46" s="44"/>
      <c r="J46" s="48">
        <f t="shared" si="17"/>
        <v>0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s="45" customFormat="1" ht="18" customHeight="1" x14ac:dyDescent="0.25">
      <c r="A47" s="92" t="s">
        <v>14</v>
      </c>
      <c r="B47" s="92"/>
      <c r="C47" s="44">
        <f>D47+E47+F47</f>
        <v>5796</v>
      </c>
      <c r="D47" s="44">
        <f t="shared" ref="D47:T47" si="18">D40+D41+D42+D43+D44+D45+D46</f>
        <v>4405</v>
      </c>
      <c r="E47" s="44">
        <f t="shared" si="18"/>
        <v>180</v>
      </c>
      <c r="F47" s="44">
        <f t="shared" si="18"/>
        <v>1211</v>
      </c>
      <c r="G47" s="44">
        <f t="shared" si="18"/>
        <v>356</v>
      </c>
      <c r="H47" s="44">
        <f t="shared" si="18"/>
        <v>4536</v>
      </c>
      <c r="I47" s="44">
        <f t="shared" si="18"/>
        <v>59</v>
      </c>
      <c r="J47" s="44">
        <f t="shared" si="18"/>
        <v>773</v>
      </c>
      <c r="K47" s="44">
        <f t="shared" si="18"/>
        <v>2</v>
      </c>
      <c r="L47" s="44">
        <f t="shared" si="18"/>
        <v>93</v>
      </c>
      <c r="M47" s="44">
        <f t="shared" si="18"/>
        <v>330</v>
      </c>
      <c r="N47" s="44">
        <f t="shared" si="18"/>
        <v>0</v>
      </c>
      <c r="O47" s="44">
        <f t="shared" si="18"/>
        <v>313</v>
      </c>
      <c r="P47" s="44">
        <f t="shared" si="18"/>
        <v>35</v>
      </c>
      <c r="Q47" s="44">
        <f t="shared" si="18"/>
        <v>51</v>
      </c>
      <c r="R47" s="44">
        <f t="shared" si="18"/>
        <v>185</v>
      </c>
      <c r="S47" s="44">
        <f t="shared" si="18"/>
        <v>204</v>
      </c>
      <c r="T47" s="44">
        <f t="shared" si="18"/>
        <v>2</v>
      </c>
    </row>
    <row r="48" spans="1:20" s="45" customFormat="1" ht="18" customHeight="1" x14ac:dyDescent="0.25">
      <c r="A48" s="15"/>
      <c r="B48" s="93" t="s">
        <v>107</v>
      </c>
      <c r="C48" s="93"/>
      <c r="D48" s="93"/>
      <c r="E48" s="93"/>
      <c r="F48" s="93"/>
      <c r="G48" s="93"/>
      <c r="H48" s="93"/>
      <c r="I48" s="93"/>
      <c r="J48" s="54"/>
      <c r="K48" s="54"/>
      <c r="L48" s="54"/>
      <c r="M48" s="54"/>
      <c r="N48" s="54"/>
      <c r="O48" s="54"/>
      <c r="P48" s="54"/>
      <c r="Q48" s="54"/>
      <c r="R48" s="30"/>
      <c r="S48" s="55"/>
      <c r="T48" s="56"/>
    </row>
    <row r="49" spans="1:22" s="45" customFormat="1" ht="18" customHeight="1" x14ac:dyDescent="0.25">
      <c r="A49" s="9">
        <v>1</v>
      </c>
      <c r="B49" s="16" t="s">
        <v>81</v>
      </c>
      <c r="C49" s="2">
        <f t="shared" ref="C49" si="19">D49+E49+F49</f>
        <v>0</v>
      </c>
      <c r="D49" s="9"/>
      <c r="E49" s="9"/>
      <c r="F49" s="9"/>
      <c r="G49" s="9"/>
      <c r="H49" s="9"/>
      <c r="I49" s="9"/>
      <c r="J49" s="57">
        <f>K49+M49+N49+O49+P49+L49</f>
        <v>2</v>
      </c>
      <c r="K49" s="9"/>
      <c r="L49" s="9">
        <v>2</v>
      </c>
      <c r="M49" s="9"/>
      <c r="N49" s="9"/>
      <c r="O49" s="9"/>
      <c r="P49" s="9"/>
      <c r="Q49" s="9"/>
      <c r="R49" s="9"/>
      <c r="S49" s="9"/>
      <c r="T49" s="9"/>
    </row>
    <row r="50" spans="1:22" s="45" customFormat="1" ht="18" customHeight="1" x14ac:dyDescent="0.25">
      <c r="A50" s="92" t="s">
        <v>14</v>
      </c>
      <c r="B50" s="92"/>
      <c r="C50" s="2">
        <f t="shared" ref="C50" si="20">D50+E50+F50</f>
        <v>0</v>
      </c>
      <c r="D50" s="9">
        <f>D49</f>
        <v>0</v>
      </c>
      <c r="E50" s="9">
        <f t="shared" ref="E50:T50" si="21">E49</f>
        <v>0</v>
      </c>
      <c r="F50" s="9">
        <f t="shared" si="21"/>
        <v>0</v>
      </c>
      <c r="G50" s="9">
        <f t="shared" si="21"/>
        <v>0</v>
      </c>
      <c r="H50" s="9">
        <f t="shared" si="21"/>
        <v>0</v>
      </c>
      <c r="I50" s="9">
        <f t="shared" si="21"/>
        <v>0</v>
      </c>
      <c r="J50" s="9">
        <f t="shared" si="21"/>
        <v>2</v>
      </c>
      <c r="K50" s="9">
        <f t="shared" si="21"/>
        <v>0</v>
      </c>
      <c r="L50" s="9">
        <f t="shared" si="21"/>
        <v>2</v>
      </c>
      <c r="M50" s="9">
        <f t="shared" si="21"/>
        <v>0</v>
      </c>
      <c r="N50" s="9">
        <f t="shared" si="21"/>
        <v>0</v>
      </c>
      <c r="O50" s="9">
        <f t="shared" si="21"/>
        <v>0</v>
      </c>
      <c r="P50" s="9">
        <f t="shared" si="21"/>
        <v>0</v>
      </c>
      <c r="Q50" s="9">
        <f t="shared" si="21"/>
        <v>0</v>
      </c>
      <c r="R50" s="9">
        <f t="shared" si="21"/>
        <v>0</v>
      </c>
      <c r="S50" s="9">
        <f t="shared" si="21"/>
        <v>0</v>
      </c>
      <c r="T50" s="9">
        <f t="shared" si="21"/>
        <v>0</v>
      </c>
    </row>
    <row r="51" spans="1:22" s="45" customFormat="1" ht="18" customHeight="1" x14ac:dyDescent="0.25">
      <c r="A51" s="17"/>
      <c r="B51" s="93" t="s">
        <v>108</v>
      </c>
      <c r="C51" s="93"/>
      <c r="D51" s="93"/>
      <c r="E51" s="93"/>
      <c r="F51" s="93"/>
      <c r="G51" s="93"/>
      <c r="H51" s="93"/>
      <c r="I51" s="93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58"/>
    </row>
    <row r="52" spans="1:22" s="45" customFormat="1" ht="18" customHeight="1" x14ac:dyDescent="0.25">
      <c r="A52" s="2">
        <v>1</v>
      </c>
      <c r="B52" s="5" t="s">
        <v>56</v>
      </c>
      <c r="C52" s="44">
        <f t="shared" ref="C52:C57" si="22">D52+E52+F52</f>
        <v>13615</v>
      </c>
      <c r="D52" s="44">
        <v>10870</v>
      </c>
      <c r="E52" s="44">
        <v>2012</v>
      </c>
      <c r="F52" s="44">
        <v>733</v>
      </c>
      <c r="G52" s="44">
        <v>809</v>
      </c>
      <c r="H52" s="44">
        <v>6241</v>
      </c>
      <c r="I52" s="44">
        <v>348</v>
      </c>
      <c r="J52" s="48">
        <f>K52+M52+N52+O52+P52+L52</f>
        <v>1527</v>
      </c>
      <c r="K52" s="44">
        <v>8</v>
      </c>
      <c r="L52" s="44">
        <v>515</v>
      </c>
      <c r="M52" s="44">
        <v>628</v>
      </c>
      <c r="N52" s="44"/>
      <c r="O52" s="44">
        <v>375</v>
      </c>
      <c r="P52" s="44">
        <v>1</v>
      </c>
      <c r="Q52" s="44">
        <v>365</v>
      </c>
      <c r="R52" s="44">
        <v>691</v>
      </c>
      <c r="S52" s="44">
        <v>879</v>
      </c>
      <c r="T52" s="44">
        <v>35</v>
      </c>
      <c r="V52" s="59"/>
    </row>
    <row r="53" spans="1:22" s="45" customFormat="1" ht="18" customHeight="1" x14ac:dyDescent="0.25">
      <c r="A53" s="2">
        <v>2</v>
      </c>
      <c r="B53" s="5" t="s">
        <v>230</v>
      </c>
      <c r="C53" s="44">
        <f t="shared" si="22"/>
        <v>0</v>
      </c>
      <c r="D53" s="44"/>
      <c r="E53" s="44"/>
      <c r="F53" s="44"/>
      <c r="G53" s="44"/>
      <c r="H53" s="44"/>
      <c r="I53" s="44"/>
      <c r="J53" s="48">
        <f t="shared" ref="J53:J56" si="23">K53+M53+N53+O53+P53+L53</f>
        <v>1</v>
      </c>
      <c r="K53" s="44">
        <v>0</v>
      </c>
      <c r="L53" s="44"/>
      <c r="M53" s="44">
        <v>1</v>
      </c>
      <c r="N53" s="44"/>
      <c r="O53" s="44"/>
      <c r="P53" s="44"/>
      <c r="Q53" s="44"/>
      <c r="R53" s="44"/>
      <c r="S53" s="44"/>
      <c r="T53" s="44"/>
      <c r="V53" s="59"/>
    </row>
    <row r="54" spans="1:22" s="45" customFormat="1" ht="18" customHeight="1" x14ac:dyDescent="0.25">
      <c r="A54" s="2">
        <v>3</v>
      </c>
      <c r="B54" s="5" t="s">
        <v>231</v>
      </c>
      <c r="C54" s="44">
        <f t="shared" si="22"/>
        <v>10</v>
      </c>
      <c r="D54" s="44">
        <v>9</v>
      </c>
      <c r="E54" s="44">
        <v>0</v>
      </c>
      <c r="F54" s="44">
        <v>1</v>
      </c>
      <c r="G54" s="44">
        <v>0</v>
      </c>
      <c r="H54" s="44">
        <v>1</v>
      </c>
      <c r="I54" s="44">
        <v>1</v>
      </c>
      <c r="J54" s="48">
        <f t="shared" si="23"/>
        <v>5</v>
      </c>
      <c r="K54" s="44">
        <v>0</v>
      </c>
      <c r="L54" s="44">
        <v>2</v>
      </c>
      <c r="M54" s="44">
        <v>3</v>
      </c>
      <c r="N54" s="44"/>
      <c r="O54" s="44"/>
      <c r="P54" s="44"/>
      <c r="Q54" s="44"/>
      <c r="R54" s="44">
        <f t="shared" ref="R54:R57" si="24">S54+T54</f>
        <v>6</v>
      </c>
      <c r="S54" s="44">
        <v>6</v>
      </c>
      <c r="T54" s="44"/>
      <c r="V54" s="59"/>
    </row>
    <row r="55" spans="1:22" s="45" customFormat="1" ht="18" customHeight="1" x14ac:dyDescent="0.25">
      <c r="A55" s="2">
        <v>4</v>
      </c>
      <c r="B55" s="5" t="s">
        <v>232</v>
      </c>
      <c r="C55" s="44">
        <f t="shared" si="22"/>
        <v>0</v>
      </c>
      <c r="D55" s="44"/>
      <c r="E55" s="44"/>
      <c r="F55" s="44"/>
      <c r="G55" s="44"/>
      <c r="H55" s="44"/>
      <c r="I55" s="44"/>
      <c r="J55" s="48">
        <f t="shared" si="23"/>
        <v>1</v>
      </c>
      <c r="K55" s="44">
        <v>0</v>
      </c>
      <c r="L55" s="44"/>
      <c r="M55" s="44">
        <v>1</v>
      </c>
      <c r="N55" s="44"/>
      <c r="O55" s="44"/>
      <c r="P55" s="44"/>
      <c r="Q55" s="44"/>
      <c r="R55" s="44"/>
      <c r="S55" s="44"/>
      <c r="T55" s="44"/>
      <c r="V55" s="59"/>
    </row>
    <row r="56" spans="1:22" s="45" customFormat="1" ht="18" customHeight="1" x14ac:dyDescent="0.25">
      <c r="A56" s="2">
        <v>5</v>
      </c>
      <c r="B56" s="5" t="s">
        <v>233</v>
      </c>
      <c r="C56" s="44">
        <f t="shared" si="22"/>
        <v>0</v>
      </c>
      <c r="D56" s="44"/>
      <c r="E56" s="44"/>
      <c r="F56" s="44"/>
      <c r="G56" s="44"/>
      <c r="H56" s="44"/>
      <c r="I56" s="44"/>
      <c r="J56" s="48">
        <f t="shared" si="23"/>
        <v>1</v>
      </c>
      <c r="K56" s="44"/>
      <c r="L56" s="44">
        <v>1</v>
      </c>
      <c r="M56" s="44"/>
      <c r="N56" s="44"/>
      <c r="O56" s="44"/>
      <c r="P56" s="44"/>
      <c r="Q56" s="44"/>
      <c r="R56" s="44"/>
      <c r="S56" s="44"/>
      <c r="T56" s="44"/>
      <c r="V56" s="59"/>
    </row>
    <row r="57" spans="1:22" s="45" customFormat="1" ht="24" customHeight="1" x14ac:dyDescent="0.25">
      <c r="A57" s="2">
        <v>6</v>
      </c>
      <c r="B57" s="5" t="s">
        <v>57</v>
      </c>
      <c r="C57" s="44">
        <f t="shared" si="22"/>
        <v>432</v>
      </c>
      <c r="D57" s="44">
        <v>348</v>
      </c>
      <c r="E57" s="44">
        <v>59</v>
      </c>
      <c r="F57" s="44">
        <v>25</v>
      </c>
      <c r="G57" s="44">
        <v>52</v>
      </c>
      <c r="H57" s="44">
        <v>429</v>
      </c>
      <c r="I57" s="44">
        <v>2</v>
      </c>
      <c r="J57" s="48">
        <f>K57+M57+N57+O57+P57+L57</f>
        <v>90</v>
      </c>
      <c r="K57" s="44">
        <v>0</v>
      </c>
      <c r="L57" s="44">
        <v>29</v>
      </c>
      <c r="M57" s="44">
        <v>33</v>
      </c>
      <c r="N57" s="44"/>
      <c r="O57" s="44">
        <v>28</v>
      </c>
      <c r="P57" s="44">
        <v>0</v>
      </c>
      <c r="Q57" s="44">
        <v>29</v>
      </c>
      <c r="R57" s="44">
        <f t="shared" si="24"/>
        <v>57</v>
      </c>
      <c r="S57" s="44">
        <v>57</v>
      </c>
      <c r="T57" s="44"/>
    </row>
    <row r="58" spans="1:22" s="45" customFormat="1" ht="18" customHeight="1" x14ac:dyDescent="0.25">
      <c r="A58" s="87" t="s">
        <v>14</v>
      </c>
      <c r="B58" s="88"/>
      <c r="C58" s="44">
        <f>D58+E58+F58</f>
        <v>14057</v>
      </c>
      <c r="D58" s="48">
        <f t="shared" ref="D58:T58" si="25">SUM(D52:D57)</f>
        <v>11227</v>
      </c>
      <c r="E58" s="48">
        <f t="shared" si="25"/>
        <v>2071</v>
      </c>
      <c r="F58" s="48">
        <f t="shared" si="25"/>
        <v>759</v>
      </c>
      <c r="G58" s="48">
        <f t="shared" si="25"/>
        <v>861</v>
      </c>
      <c r="H58" s="48">
        <f t="shared" si="25"/>
        <v>6671</v>
      </c>
      <c r="I58" s="48">
        <f t="shared" si="25"/>
        <v>351</v>
      </c>
      <c r="J58" s="48">
        <f t="shared" si="25"/>
        <v>1625</v>
      </c>
      <c r="K58" s="48">
        <f t="shared" si="25"/>
        <v>8</v>
      </c>
      <c r="L58" s="48">
        <f t="shared" si="25"/>
        <v>547</v>
      </c>
      <c r="M58" s="48">
        <f t="shared" si="25"/>
        <v>666</v>
      </c>
      <c r="N58" s="48">
        <f t="shared" si="25"/>
        <v>0</v>
      </c>
      <c r="O58" s="48">
        <f t="shared" si="25"/>
        <v>403</v>
      </c>
      <c r="P58" s="48">
        <f t="shared" si="25"/>
        <v>1</v>
      </c>
      <c r="Q58" s="48">
        <f t="shared" si="25"/>
        <v>394</v>
      </c>
      <c r="R58" s="48">
        <f t="shared" si="25"/>
        <v>754</v>
      </c>
      <c r="S58" s="48">
        <f t="shared" si="25"/>
        <v>942</v>
      </c>
      <c r="T58" s="48">
        <f t="shared" si="25"/>
        <v>35</v>
      </c>
    </row>
    <row r="59" spans="1:22" s="45" customFormat="1" ht="18" customHeight="1" x14ac:dyDescent="0.25">
      <c r="A59" s="18"/>
      <c r="B59" s="93" t="s">
        <v>109</v>
      </c>
      <c r="C59" s="93"/>
      <c r="D59" s="93"/>
      <c r="E59" s="93"/>
      <c r="F59" s="93"/>
      <c r="G59" s="93"/>
      <c r="H59" s="93"/>
      <c r="I59" s="93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1"/>
    </row>
    <row r="60" spans="1:22" s="45" customFormat="1" ht="18" customHeight="1" x14ac:dyDescent="0.25">
      <c r="A60" s="9">
        <v>1</v>
      </c>
      <c r="B60" s="10" t="s">
        <v>60</v>
      </c>
      <c r="C60" s="44">
        <f t="shared" ref="C60:C66" si="26">D60+E60+F60</f>
        <v>0</v>
      </c>
      <c r="D60" s="44"/>
      <c r="E60" s="44"/>
      <c r="F60" s="44"/>
      <c r="G60" s="44"/>
      <c r="H60" s="44"/>
      <c r="I60" s="44"/>
      <c r="J60" s="48">
        <f>K60+M60+N60+O60+P60+L60</f>
        <v>17</v>
      </c>
      <c r="K60" s="44">
        <v>0</v>
      </c>
      <c r="L60" s="44">
        <v>8</v>
      </c>
      <c r="M60" s="44">
        <v>8</v>
      </c>
      <c r="N60" s="44">
        <v>0</v>
      </c>
      <c r="O60" s="44">
        <v>1</v>
      </c>
      <c r="P60" s="44">
        <v>0</v>
      </c>
      <c r="Q60" s="44">
        <v>0</v>
      </c>
      <c r="R60" s="44">
        <f>S60+T60</f>
        <v>1</v>
      </c>
      <c r="S60" s="44">
        <v>1</v>
      </c>
      <c r="T60" s="44">
        <v>0</v>
      </c>
    </row>
    <row r="61" spans="1:22" s="45" customFormat="1" ht="18" customHeight="1" x14ac:dyDescent="0.25">
      <c r="A61" s="9">
        <v>2</v>
      </c>
      <c r="B61" s="10" t="s">
        <v>59</v>
      </c>
      <c r="C61" s="44">
        <f t="shared" si="26"/>
        <v>612</v>
      </c>
      <c r="D61" s="44">
        <v>14</v>
      </c>
      <c r="E61" s="44">
        <v>149</v>
      </c>
      <c r="F61" s="44">
        <v>449</v>
      </c>
      <c r="G61" s="44">
        <v>57</v>
      </c>
      <c r="H61" s="44">
        <v>0</v>
      </c>
      <c r="I61" s="44">
        <v>3</v>
      </c>
      <c r="J61" s="48">
        <f t="shared" ref="J61:J66" si="27">K61+M61+N61+O61+P61+L61</f>
        <v>120</v>
      </c>
      <c r="K61" s="44">
        <v>0</v>
      </c>
      <c r="L61" s="44">
        <v>36</v>
      </c>
      <c r="M61" s="44">
        <v>64</v>
      </c>
      <c r="N61" s="44">
        <v>0</v>
      </c>
      <c r="O61" s="44">
        <v>19</v>
      </c>
      <c r="P61" s="44">
        <v>1</v>
      </c>
      <c r="Q61" s="44">
        <v>6</v>
      </c>
      <c r="R61" s="44">
        <f t="shared" ref="R61:R66" si="28">S61+T61</f>
        <v>32</v>
      </c>
      <c r="S61" s="44">
        <v>0</v>
      </c>
      <c r="T61" s="44">
        <v>32</v>
      </c>
    </row>
    <row r="62" spans="1:22" s="45" customFormat="1" ht="18" customHeight="1" x14ac:dyDescent="0.25">
      <c r="A62" s="9">
        <v>3</v>
      </c>
      <c r="B62" s="10" t="s">
        <v>58</v>
      </c>
      <c r="C62" s="44">
        <f t="shared" si="26"/>
        <v>2532</v>
      </c>
      <c r="D62" s="44">
        <v>2512</v>
      </c>
      <c r="E62" s="44">
        <v>20</v>
      </c>
      <c r="F62" s="44">
        <v>0</v>
      </c>
      <c r="G62" s="44">
        <v>304</v>
      </c>
      <c r="H62" s="44">
        <v>1079</v>
      </c>
      <c r="I62" s="44">
        <v>48</v>
      </c>
      <c r="J62" s="48">
        <f t="shared" si="27"/>
        <v>316</v>
      </c>
      <c r="K62" s="44">
        <v>0</v>
      </c>
      <c r="L62" s="44">
        <v>34</v>
      </c>
      <c r="M62" s="44">
        <v>124</v>
      </c>
      <c r="N62" s="44">
        <v>0</v>
      </c>
      <c r="O62" s="44">
        <v>133</v>
      </c>
      <c r="P62" s="44">
        <v>25</v>
      </c>
      <c r="Q62" s="44">
        <v>5</v>
      </c>
      <c r="R62" s="44">
        <f t="shared" si="28"/>
        <v>31</v>
      </c>
      <c r="S62" s="44">
        <v>5</v>
      </c>
      <c r="T62" s="44">
        <v>26</v>
      </c>
    </row>
    <row r="63" spans="1:22" s="45" customFormat="1" ht="18" customHeight="1" x14ac:dyDescent="0.25">
      <c r="A63" s="9">
        <v>4</v>
      </c>
      <c r="B63" s="10" t="s">
        <v>136</v>
      </c>
      <c r="C63" s="44">
        <f t="shared" si="26"/>
        <v>0</v>
      </c>
      <c r="D63" s="44"/>
      <c r="E63" s="44"/>
      <c r="F63" s="44"/>
      <c r="G63" s="44"/>
      <c r="H63" s="44"/>
      <c r="I63" s="44"/>
      <c r="J63" s="48">
        <f t="shared" si="27"/>
        <v>1</v>
      </c>
      <c r="K63" s="44">
        <v>0</v>
      </c>
      <c r="L63" s="44">
        <v>0</v>
      </c>
      <c r="M63" s="44">
        <v>1</v>
      </c>
      <c r="N63" s="44">
        <v>0</v>
      </c>
      <c r="O63" s="44">
        <v>0</v>
      </c>
      <c r="P63" s="44">
        <v>0</v>
      </c>
      <c r="Q63" s="44">
        <v>0</v>
      </c>
      <c r="R63" s="44">
        <f t="shared" si="28"/>
        <v>0</v>
      </c>
      <c r="S63" s="44">
        <v>0</v>
      </c>
      <c r="T63" s="44">
        <v>0</v>
      </c>
    </row>
    <row r="64" spans="1:22" s="45" customFormat="1" ht="18" customHeight="1" x14ac:dyDescent="0.25">
      <c r="A64" s="9">
        <v>5</v>
      </c>
      <c r="B64" s="10" t="s">
        <v>137</v>
      </c>
      <c r="C64" s="44">
        <f t="shared" si="26"/>
        <v>0</v>
      </c>
      <c r="D64" s="44"/>
      <c r="E64" s="44"/>
      <c r="F64" s="44"/>
      <c r="G64" s="44"/>
      <c r="H64" s="44"/>
      <c r="I64" s="44"/>
      <c r="J64" s="48">
        <f t="shared" si="27"/>
        <v>1</v>
      </c>
      <c r="K64" s="44">
        <v>0</v>
      </c>
      <c r="L64" s="44">
        <v>0</v>
      </c>
      <c r="M64" s="44">
        <v>1</v>
      </c>
      <c r="N64" s="44">
        <v>0</v>
      </c>
      <c r="O64" s="44">
        <v>0</v>
      </c>
      <c r="P64" s="44">
        <v>0</v>
      </c>
      <c r="Q64" s="44">
        <v>0</v>
      </c>
      <c r="R64" s="44">
        <f t="shared" si="28"/>
        <v>0</v>
      </c>
      <c r="S64" s="44">
        <v>0</v>
      </c>
      <c r="T64" s="44">
        <v>0</v>
      </c>
    </row>
    <row r="65" spans="1:20" s="45" customFormat="1" ht="18" customHeight="1" x14ac:dyDescent="0.25">
      <c r="A65" s="9">
        <v>6</v>
      </c>
      <c r="B65" s="10" t="s">
        <v>138</v>
      </c>
      <c r="C65" s="44">
        <f t="shared" si="26"/>
        <v>0</v>
      </c>
      <c r="D65" s="44"/>
      <c r="E65" s="44"/>
      <c r="F65" s="44"/>
      <c r="G65" s="44"/>
      <c r="H65" s="44"/>
      <c r="I65" s="44"/>
      <c r="J65" s="48">
        <f t="shared" si="27"/>
        <v>2</v>
      </c>
      <c r="K65" s="44">
        <v>0</v>
      </c>
      <c r="L65" s="44">
        <v>0</v>
      </c>
      <c r="M65" s="44">
        <v>2</v>
      </c>
      <c r="N65" s="44">
        <v>0</v>
      </c>
      <c r="O65" s="44">
        <v>0</v>
      </c>
      <c r="P65" s="44">
        <v>0</v>
      </c>
      <c r="Q65" s="44">
        <v>0</v>
      </c>
      <c r="R65" s="44">
        <f t="shared" si="28"/>
        <v>0</v>
      </c>
      <c r="S65" s="44">
        <v>0</v>
      </c>
      <c r="T65" s="44">
        <v>0</v>
      </c>
    </row>
    <row r="66" spans="1:20" s="45" customFormat="1" ht="18" customHeight="1" x14ac:dyDescent="0.25">
      <c r="A66" s="19">
        <v>7</v>
      </c>
      <c r="B66" s="13" t="s">
        <v>139</v>
      </c>
      <c r="C66" s="44">
        <f t="shared" si="26"/>
        <v>0</v>
      </c>
      <c r="D66" s="44"/>
      <c r="E66" s="44"/>
      <c r="F66" s="44"/>
      <c r="G66" s="44"/>
      <c r="H66" s="44"/>
      <c r="I66" s="44"/>
      <c r="J66" s="48">
        <f t="shared" si="27"/>
        <v>3</v>
      </c>
      <c r="K66" s="44">
        <v>0</v>
      </c>
      <c r="L66" s="44">
        <v>0</v>
      </c>
      <c r="M66" s="44">
        <v>3</v>
      </c>
      <c r="N66" s="44">
        <v>0</v>
      </c>
      <c r="O66" s="44">
        <v>0</v>
      </c>
      <c r="P66" s="44">
        <v>0</v>
      </c>
      <c r="Q66" s="44">
        <v>0</v>
      </c>
      <c r="R66" s="44">
        <f t="shared" si="28"/>
        <v>0</v>
      </c>
      <c r="S66" s="44">
        <v>0</v>
      </c>
      <c r="T66" s="44">
        <v>0</v>
      </c>
    </row>
    <row r="67" spans="1:20" s="45" customFormat="1" ht="18" customHeight="1" x14ac:dyDescent="0.25">
      <c r="A67" s="92" t="s">
        <v>14</v>
      </c>
      <c r="B67" s="92"/>
      <c r="C67" s="44">
        <f>D67+E67+F67</f>
        <v>3144</v>
      </c>
      <c r="D67" s="44">
        <f>SUM(D60:D66)</f>
        <v>2526</v>
      </c>
      <c r="E67" s="44">
        <f t="shared" ref="E67:I67" si="29">SUM(E60:E66)</f>
        <v>169</v>
      </c>
      <c r="F67" s="44">
        <f t="shared" si="29"/>
        <v>449</v>
      </c>
      <c r="G67" s="44">
        <f t="shared" si="29"/>
        <v>361</v>
      </c>
      <c r="H67" s="44">
        <f t="shared" si="29"/>
        <v>1079</v>
      </c>
      <c r="I67" s="44">
        <f t="shared" si="29"/>
        <v>51</v>
      </c>
      <c r="J67" s="44">
        <f t="shared" ref="J67" si="30">SUM(J60:J66)</f>
        <v>460</v>
      </c>
      <c r="K67" s="44">
        <f t="shared" ref="K67" si="31">SUM(K60:K66)</f>
        <v>0</v>
      </c>
      <c r="L67" s="44">
        <f t="shared" ref="L67" si="32">SUM(L60:L66)</f>
        <v>78</v>
      </c>
      <c r="M67" s="44">
        <f t="shared" ref="M67" si="33">SUM(M60:M66)</f>
        <v>203</v>
      </c>
      <c r="N67" s="44">
        <f t="shared" ref="N67" si="34">SUM(N60:N66)</f>
        <v>0</v>
      </c>
      <c r="O67" s="44">
        <f t="shared" ref="O67" si="35">SUM(O60:O66)</f>
        <v>153</v>
      </c>
      <c r="P67" s="44">
        <f t="shared" ref="P67" si="36">SUM(P60:P66)</f>
        <v>26</v>
      </c>
      <c r="Q67" s="44">
        <f t="shared" ref="Q67" si="37">SUM(Q60:Q66)</f>
        <v>11</v>
      </c>
      <c r="R67" s="44">
        <f t="shared" ref="R67" si="38">SUM(R60:R66)</f>
        <v>64</v>
      </c>
      <c r="S67" s="44">
        <f t="shared" ref="S67" si="39">SUM(S60:S66)</f>
        <v>6</v>
      </c>
      <c r="T67" s="44">
        <f t="shared" ref="T67" si="40">SUM(T60:T66)</f>
        <v>58</v>
      </c>
    </row>
    <row r="68" spans="1:20" s="45" customFormat="1" ht="18" customHeight="1" x14ac:dyDescent="0.25">
      <c r="A68" s="20"/>
      <c r="B68" s="93" t="s">
        <v>110</v>
      </c>
      <c r="C68" s="93"/>
      <c r="D68" s="93"/>
      <c r="E68" s="93"/>
      <c r="F68" s="93"/>
      <c r="G68" s="93"/>
      <c r="H68" s="93"/>
      <c r="I68" s="93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62"/>
    </row>
    <row r="69" spans="1:20" s="45" customFormat="1" ht="18" customHeight="1" x14ac:dyDescent="0.25">
      <c r="A69" s="2">
        <v>1</v>
      </c>
      <c r="B69" s="5" t="s">
        <v>82</v>
      </c>
      <c r="C69" s="44">
        <f>D69+E69+F69</f>
        <v>10203</v>
      </c>
      <c r="D69" s="44">
        <v>9352</v>
      </c>
      <c r="E69" s="44">
        <v>829</v>
      </c>
      <c r="F69" s="44">
        <v>22</v>
      </c>
      <c r="G69" s="44">
        <v>1324</v>
      </c>
      <c r="H69" s="44">
        <v>2008</v>
      </c>
      <c r="I69" s="44">
        <v>261</v>
      </c>
      <c r="J69" s="48">
        <f>K69+M69+N69+O69+P69+L69</f>
        <v>960</v>
      </c>
      <c r="K69" s="44">
        <v>5</v>
      </c>
      <c r="L69" s="44">
        <v>208</v>
      </c>
      <c r="M69" s="44">
        <v>452</v>
      </c>
      <c r="N69" s="44">
        <v>67</v>
      </c>
      <c r="O69" s="44">
        <v>226</v>
      </c>
      <c r="P69" s="44">
        <v>2</v>
      </c>
      <c r="Q69" s="44">
        <v>58</v>
      </c>
      <c r="R69" s="44">
        <v>265</v>
      </c>
      <c r="S69" s="44">
        <v>253</v>
      </c>
      <c r="T69" s="44">
        <v>36</v>
      </c>
    </row>
    <row r="70" spans="1:20" s="45" customFormat="1" ht="18" customHeight="1" x14ac:dyDescent="0.25">
      <c r="A70" s="2">
        <v>2</v>
      </c>
      <c r="B70" s="5" t="s">
        <v>211</v>
      </c>
      <c r="C70" s="44">
        <f t="shared" ref="C70:C76" si="41">D70+E70+F70</f>
        <v>0</v>
      </c>
      <c r="D70" s="44"/>
      <c r="E70" s="44"/>
      <c r="F70" s="44"/>
      <c r="G70" s="44"/>
      <c r="H70" s="44"/>
      <c r="I70" s="44"/>
      <c r="J70" s="48">
        <f t="shared" ref="J70:J76" si="42">K70+M70+N70+O70+P70+L70</f>
        <v>4</v>
      </c>
      <c r="K70" s="44"/>
      <c r="L70" s="44"/>
      <c r="M70" s="44">
        <v>4</v>
      </c>
      <c r="N70" s="44"/>
      <c r="O70" s="44"/>
      <c r="P70" s="44"/>
      <c r="Q70" s="44"/>
      <c r="R70" s="44">
        <f t="shared" ref="R70:R76" si="43">S70+T70</f>
        <v>0</v>
      </c>
      <c r="S70" s="44"/>
      <c r="T70" s="44"/>
    </row>
    <row r="71" spans="1:20" s="45" customFormat="1" ht="18" customHeight="1" x14ac:dyDescent="0.25">
      <c r="A71" s="2">
        <v>3</v>
      </c>
      <c r="B71" s="5" t="s">
        <v>212</v>
      </c>
      <c r="C71" s="44">
        <f t="shared" si="41"/>
        <v>6</v>
      </c>
      <c r="D71" s="44">
        <v>6</v>
      </c>
      <c r="E71" s="44"/>
      <c r="F71" s="44"/>
      <c r="G71" s="44">
        <v>1</v>
      </c>
      <c r="H71" s="44"/>
      <c r="I71" s="44"/>
      <c r="J71" s="48">
        <f t="shared" si="42"/>
        <v>4</v>
      </c>
      <c r="K71" s="44"/>
      <c r="L71" s="44"/>
      <c r="M71" s="44">
        <v>4</v>
      </c>
      <c r="N71" s="44"/>
      <c r="O71" s="44"/>
      <c r="P71" s="44"/>
      <c r="Q71" s="44"/>
      <c r="R71" s="44">
        <f t="shared" si="43"/>
        <v>0</v>
      </c>
      <c r="S71" s="44"/>
      <c r="T71" s="44"/>
    </row>
    <row r="72" spans="1:20" s="45" customFormat="1" ht="18" customHeight="1" x14ac:dyDescent="0.25">
      <c r="A72" s="2">
        <v>4</v>
      </c>
      <c r="B72" s="5" t="s">
        <v>213</v>
      </c>
      <c r="C72" s="44">
        <f t="shared" si="41"/>
        <v>0</v>
      </c>
      <c r="D72" s="44"/>
      <c r="E72" s="44"/>
      <c r="F72" s="44"/>
      <c r="G72" s="44"/>
      <c r="H72" s="44"/>
      <c r="I72" s="44"/>
      <c r="J72" s="48">
        <f t="shared" si="42"/>
        <v>1</v>
      </c>
      <c r="K72" s="44"/>
      <c r="L72" s="44"/>
      <c r="M72" s="44">
        <v>1</v>
      </c>
      <c r="N72" s="44"/>
      <c r="O72" s="44"/>
      <c r="P72" s="44"/>
      <c r="Q72" s="44"/>
      <c r="R72" s="44">
        <f t="shared" si="43"/>
        <v>0</v>
      </c>
      <c r="S72" s="44"/>
      <c r="T72" s="44"/>
    </row>
    <row r="73" spans="1:20" s="45" customFormat="1" ht="18" customHeight="1" x14ac:dyDescent="0.25">
      <c r="A73" s="2">
        <v>5</v>
      </c>
      <c r="B73" s="5" t="s">
        <v>214</v>
      </c>
      <c r="C73" s="44">
        <f t="shared" si="41"/>
        <v>0</v>
      </c>
      <c r="D73" s="44"/>
      <c r="E73" s="44"/>
      <c r="F73" s="44"/>
      <c r="G73" s="44"/>
      <c r="H73" s="44"/>
      <c r="I73" s="44"/>
      <c r="J73" s="48">
        <f t="shared" si="42"/>
        <v>2</v>
      </c>
      <c r="K73" s="44"/>
      <c r="L73" s="44"/>
      <c r="M73" s="44">
        <v>2</v>
      </c>
      <c r="N73" s="44"/>
      <c r="O73" s="44"/>
      <c r="P73" s="44"/>
      <c r="Q73" s="44"/>
      <c r="R73" s="44">
        <f t="shared" si="43"/>
        <v>0</v>
      </c>
      <c r="S73" s="44"/>
      <c r="T73" s="44"/>
    </row>
    <row r="74" spans="1:20" s="45" customFormat="1" ht="18" customHeight="1" x14ac:dyDescent="0.25">
      <c r="A74" s="2">
        <v>6</v>
      </c>
      <c r="B74" s="5" t="s">
        <v>215</v>
      </c>
      <c r="C74" s="44">
        <f t="shared" si="41"/>
        <v>0</v>
      </c>
      <c r="D74" s="44"/>
      <c r="E74" s="44"/>
      <c r="F74" s="44"/>
      <c r="G74" s="44"/>
      <c r="H74" s="44"/>
      <c r="I74" s="44"/>
      <c r="J74" s="48">
        <f t="shared" si="42"/>
        <v>3</v>
      </c>
      <c r="K74" s="44"/>
      <c r="L74" s="44">
        <v>2</v>
      </c>
      <c r="M74" s="44">
        <v>1</v>
      </c>
      <c r="N74" s="44"/>
      <c r="O74" s="44"/>
      <c r="P74" s="44"/>
      <c r="Q74" s="44"/>
      <c r="R74" s="44">
        <f t="shared" si="43"/>
        <v>0</v>
      </c>
      <c r="S74" s="44"/>
      <c r="T74" s="44"/>
    </row>
    <row r="75" spans="1:20" s="45" customFormat="1" ht="15.75" customHeight="1" x14ac:dyDescent="0.25">
      <c r="A75" s="2">
        <v>7</v>
      </c>
      <c r="B75" s="5" t="s">
        <v>216</v>
      </c>
      <c r="C75" s="44">
        <f t="shared" si="41"/>
        <v>0</v>
      </c>
      <c r="D75" s="44"/>
      <c r="E75" s="44"/>
      <c r="F75" s="44"/>
      <c r="G75" s="44"/>
      <c r="H75" s="44"/>
      <c r="I75" s="44"/>
      <c r="J75" s="48">
        <f t="shared" si="42"/>
        <v>1</v>
      </c>
      <c r="K75" s="44"/>
      <c r="L75" s="44"/>
      <c r="M75" s="44">
        <v>1</v>
      </c>
      <c r="N75" s="44"/>
      <c r="O75" s="44"/>
      <c r="P75" s="44"/>
      <c r="Q75" s="44"/>
      <c r="R75" s="44">
        <f t="shared" si="43"/>
        <v>0</v>
      </c>
      <c r="S75" s="44"/>
      <c r="T75" s="44"/>
    </row>
    <row r="76" spans="1:20" s="45" customFormat="1" ht="18.75" customHeight="1" x14ac:dyDescent="0.25">
      <c r="A76" s="2">
        <v>8</v>
      </c>
      <c r="B76" s="5" t="s">
        <v>217</v>
      </c>
      <c r="C76" s="44">
        <f t="shared" si="41"/>
        <v>2</v>
      </c>
      <c r="D76" s="44">
        <v>2</v>
      </c>
      <c r="E76" s="44"/>
      <c r="F76" s="44"/>
      <c r="G76" s="44"/>
      <c r="H76" s="44">
        <v>2</v>
      </c>
      <c r="I76" s="44"/>
      <c r="J76" s="48">
        <f t="shared" si="42"/>
        <v>0</v>
      </c>
      <c r="K76" s="44"/>
      <c r="L76" s="44"/>
      <c r="M76" s="44"/>
      <c r="N76" s="44"/>
      <c r="O76" s="44"/>
      <c r="P76" s="44"/>
      <c r="Q76" s="44"/>
      <c r="R76" s="44">
        <f t="shared" si="43"/>
        <v>0</v>
      </c>
      <c r="S76" s="44"/>
      <c r="T76" s="44"/>
    </row>
    <row r="77" spans="1:20" s="45" customFormat="1" ht="18" customHeight="1" x14ac:dyDescent="0.25">
      <c r="A77" s="92" t="s">
        <v>14</v>
      </c>
      <c r="B77" s="92"/>
      <c r="C77" s="44">
        <f>D77+E77+F77</f>
        <v>10211</v>
      </c>
      <c r="D77" s="44">
        <f t="shared" ref="D77:T77" si="44">SUM(D69:D76)</f>
        <v>9360</v>
      </c>
      <c r="E77" s="44">
        <f t="shared" si="44"/>
        <v>829</v>
      </c>
      <c r="F77" s="44">
        <f t="shared" si="44"/>
        <v>22</v>
      </c>
      <c r="G77" s="44">
        <f t="shared" si="44"/>
        <v>1325</v>
      </c>
      <c r="H77" s="44">
        <f t="shared" si="44"/>
        <v>2010</v>
      </c>
      <c r="I77" s="44">
        <f t="shared" si="44"/>
        <v>261</v>
      </c>
      <c r="J77" s="44">
        <f t="shared" si="44"/>
        <v>975</v>
      </c>
      <c r="K77" s="44">
        <f t="shared" si="44"/>
        <v>5</v>
      </c>
      <c r="L77" s="44">
        <f t="shared" si="44"/>
        <v>210</v>
      </c>
      <c r="M77" s="44">
        <f t="shared" si="44"/>
        <v>465</v>
      </c>
      <c r="N77" s="44">
        <f t="shared" si="44"/>
        <v>67</v>
      </c>
      <c r="O77" s="44">
        <f t="shared" si="44"/>
        <v>226</v>
      </c>
      <c r="P77" s="44">
        <f t="shared" si="44"/>
        <v>2</v>
      </c>
      <c r="Q77" s="44">
        <f t="shared" si="44"/>
        <v>58</v>
      </c>
      <c r="R77" s="44">
        <f t="shared" si="44"/>
        <v>265</v>
      </c>
      <c r="S77" s="44">
        <f t="shared" si="44"/>
        <v>253</v>
      </c>
      <c r="T77" s="44">
        <f t="shared" si="44"/>
        <v>36</v>
      </c>
    </row>
    <row r="78" spans="1:20" s="45" customFormat="1" ht="18" customHeight="1" x14ac:dyDescent="0.25">
      <c r="A78" s="21"/>
      <c r="B78" s="93" t="s">
        <v>178</v>
      </c>
      <c r="C78" s="93"/>
      <c r="D78" s="93"/>
      <c r="E78" s="93"/>
      <c r="F78" s="93"/>
      <c r="G78" s="93"/>
      <c r="H78" s="93"/>
      <c r="I78" s="9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</row>
    <row r="79" spans="1:20" s="45" customFormat="1" ht="18" customHeight="1" x14ac:dyDescent="0.25">
      <c r="A79" s="14">
        <v>1</v>
      </c>
      <c r="B79" s="5" t="s">
        <v>218</v>
      </c>
      <c r="C79" s="44">
        <f>D79+E79+F79</f>
        <v>221</v>
      </c>
      <c r="D79" s="48">
        <v>48</v>
      </c>
      <c r="E79" s="48">
        <v>1</v>
      </c>
      <c r="F79" s="48">
        <v>172</v>
      </c>
      <c r="G79" s="48">
        <v>10</v>
      </c>
      <c r="H79" s="48">
        <v>88</v>
      </c>
      <c r="I79" s="48">
        <v>12</v>
      </c>
      <c r="J79" s="48">
        <f>K79+M79+N79+O79+P79+L79</f>
        <v>6</v>
      </c>
      <c r="K79" s="48"/>
      <c r="L79" s="48">
        <v>2</v>
      </c>
      <c r="M79" s="48"/>
      <c r="N79" s="48"/>
      <c r="O79" s="48">
        <v>1</v>
      </c>
      <c r="P79" s="48">
        <v>3</v>
      </c>
      <c r="Q79" s="48"/>
      <c r="R79" s="44">
        <f>S79+T79</f>
        <v>0</v>
      </c>
      <c r="S79" s="48"/>
      <c r="T79" s="48"/>
    </row>
    <row r="80" spans="1:20" s="45" customFormat="1" ht="18" customHeight="1" x14ac:dyDescent="0.25">
      <c r="A80" s="14">
        <v>2</v>
      </c>
      <c r="B80" s="5" t="s">
        <v>219</v>
      </c>
      <c r="C80" s="44">
        <f t="shared" ref="C80:C90" si="45">D80+E80+F80</f>
        <v>7019</v>
      </c>
      <c r="D80" s="48">
        <v>6015</v>
      </c>
      <c r="E80" s="48">
        <v>157</v>
      </c>
      <c r="F80" s="48">
        <v>847</v>
      </c>
      <c r="G80" s="48">
        <v>1227</v>
      </c>
      <c r="H80" s="48">
        <v>1208</v>
      </c>
      <c r="I80" s="48">
        <v>181</v>
      </c>
      <c r="J80" s="48">
        <f t="shared" ref="J80:J90" si="46">K80+M80+N80+O80+P80+L80</f>
        <v>995</v>
      </c>
      <c r="K80" s="48">
        <v>15</v>
      </c>
      <c r="L80" s="48">
        <v>271</v>
      </c>
      <c r="M80" s="48">
        <v>374</v>
      </c>
      <c r="N80" s="48"/>
      <c r="O80" s="48">
        <v>231</v>
      </c>
      <c r="P80" s="48">
        <v>104</v>
      </c>
      <c r="Q80" s="48">
        <v>70</v>
      </c>
      <c r="R80" s="44">
        <v>281</v>
      </c>
      <c r="S80" s="48">
        <v>314</v>
      </c>
      <c r="T80" s="48">
        <v>16</v>
      </c>
    </row>
    <row r="81" spans="1:20" s="45" customFormat="1" ht="18" customHeight="1" x14ac:dyDescent="0.25">
      <c r="A81" s="14">
        <v>3</v>
      </c>
      <c r="B81" s="5" t="s">
        <v>220</v>
      </c>
      <c r="C81" s="44">
        <f t="shared" si="45"/>
        <v>177</v>
      </c>
      <c r="D81" s="48">
        <v>130</v>
      </c>
      <c r="E81" s="48">
        <v>2</v>
      </c>
      <c r="F81" s="48">
        <v>45</v>
      </c>
      <c r="G81" s="48">
        <v>6</v>
      </c>
      <c r="H81" s="48"/>
      <c r="I81" s="48">
        <v>5</v>
      </c>
      <c r="J81" s="48">
        <f t="shared" si="46"/>
        <v>9</v>
      </c>
      <c r="K81" s="48"/>
      <c r="L81" s="48">
        <v>4</v>
      </c>
      <c r="M81" s="48">
        <v>1</v>
      </c>
      <c r="N81" s="48"/>
      <c r="O81" s="48">
        <v>1</v>
      </c>
      <c r="P81" s="48">
        <v>3</v>
      </c>
      <c r="Q81" s="48"/>
      <c r="R81" s="44">
        <v>0</v>
      </c>
      <c r="S81" s="48"/>
      <c r="T81" s="48"/>
    </row>
    <row r="82" spans="1:20" s="45" customFormat="1" ht="18" customHeight="1" x14ac:dyDescent="0.25">
      <c r="A82" s="14">
        <v>4</v>
      </c>
      <c r="B82" s="5" t="s">
        <v>221</v>
      </c>
      <c r="C82" s="44">
        <f t="shared" si="45"/>
        <v>234</v>
      </c>
      <c r="D82" s="48">
        <v>147</v>
      </c>
      <c r="E82" s="48">
        <v>4</v>
      </c>
      <c r="F82" s="48">
        <v>83</v>
      </c>
      <c r="G82" s="48">
        <v>23</v>
      </c>
      <c r="H82" s="48"/>
      <c r="I82" s="48">
        <v>8</v>
      </c>
      <c r="J82" s="48">
        <f t="shared" si="46"/>
        <v>12</v>
      </c>
      <c r="K82" s="48"/>
      <c r="L82" s="48">
        <v>3</v>
      </c>
      <c r="M82" s="48"/>
      <c r="N82" s="48"/>
      <c r="O82" s="48">
        <v>4</v>
      </c>
      <c r="P82" s="48">
        <v>5</v>
      </c>
      <c r="Q82" s="48"/>
      <c r="R82" s="44">
        <v>1</v>
      </c>
      <c r="S82" s="48">
        <v>1</v>
      </c>
      <c r="T82" s="48"/>
    </row>
    <row r="83" spans="1:20" s="45" customFormat="1" ht="18" customHeight="1" x14ac:dyDescent="0.25">
      <c r="A83" s="14">
        <v>5</v>
      </c>
      <c r="B83" s="5" t="s">
        <v>222</v>
      </c>
      <c r="C83" s="44">
        <f t="shared" si="45"/>
        <v>2</v>
      </c>
      <c r="D83" s="48">
        <v>1</v>
      </c>
      <c r="E83" s="48"/>
      <c r="F83" s="48">
        <v>1</v>
      </c>
      <c r="G83" s="48">
        <v>1</v>
      </c>
      <c r="H83" s="48"/>
      <c r="I83" s="48"/>
      <c r="J83" s="48">
        <f t="shared" si="46"/>
        <v>1</v>
      </c>
      <c r="K83" s="48"/>
      <c r="L83" s="48"/>
      <c r="M83" s="48"/>
      <c r="N83" s="48"/>
      <c r="O83" s="48"/>
      <c r="P83" s="48">
        <v>1</v>
      </c>
      <c r="Q83" s="48"/>
      <c r="R83" s="44">
        <f t="shared" ref="R83:R90" si="47">S83+T83</f>
        <v>0</v>
      </c>
      <c r="S83" s="48"/>
      <c r="T83" s="48"/>
    </row>
    <row r="84" spans="1:20" s="45" customFormat="1" ht="18" customHeight="1" x14ac:dyDescent="0.25">
      <c r="A84" s="14">
        <v>6</v>
      </c>
      <c r="B84" s="5" t="s">
        <v>223</v>
      </c>
      <c r="C84" s="44">
        <f t="shared" si="45"/>
        <v>569</v>
      </c>
      <c r="D84" s="48">
        <v>445</v>
      </c>
      <c r="E84" s="48">
        <v>4</v>
      </c>
      <c r="F84" s="48">
        <v>120</v>
      </c>
      <c r="G84" s="48">
        <v>67</v>
      </c>
      <c r="H84" s="48">
        <v>87</v>
      </c>
      <c r="I84" s="48">
        <v>10</v>
      </c>
      <c r="J84" s="48">
        <f t="shared" si="46"/>
        <v>33</v>
      </c>
      <c r="K84" s="48"/>
      <c r="L84" s="48">
        <v>7</v>
      </c>
      <c r="M84" s="48">
        <v>10</v>
      </c>
      <c r="N84" s="48"/>
      <c r="O84" s="48">
        <v>2</v>
      </c>
      <c r="P84" s="48">
        <v>14</v>
      </c>
      <c r="Q84" s="48"/>
      <c r="R84" s="44">
        <v>2</v>
      </c>
      <c r="S84" s="48">
        <v>1</v>
      </c>
      <c r="T84" s="48">
        <v>1</v>
      </c>
    </row>
    <row r="85" spans="1:20" s="45" customFormat="1" ht="18" customHeight="1" x14ac:dyDescent="0.25">
      <c r="A85" s="14">
        <v>7</v>
      </c>
      <c r="B85" s="5" t="s">
        <v>224</v>
      </c>
      <c r="C85" s="44">
        <f t="shared" si="45"/>
        <v>4</v>
      </c>
      <c r="D85" s="48">
        <v>2</v>
      </c>
      <c r="E85" s="48"/>
      <c r="F85" s="48">
        <v>2</v>
      </c>
      <c r="G85" s="48">
        <v>1</v>
      </c>
      <c r="H85" s="48"/>
      <c r="I85" s="48"/>
      <c r="J85" s="48">
        <f t="shared" si="46"/>
        <v>0</v>
      </c>
      <c r="K85" s="48"/>
      <c r="L85" s="48"/>
      <c r="M85" s="48"/>
      <c r="N85" s="48"/>
      <c r="O85" s="48"/>
      <c r="P85" s="48"/>
      <c r="Q85" s="48"/>
      <c r="R85" s="44">
        <f t="shared" si="47"/>
        <v>0</v>
      </c>
      <c r="S85" s="48"/>
      <c r="T85" s="48"/>
    </row>
    <row r="86" spans="1:20" s="45" customFormat="1" ht="18" customHeight="1" x14ac:dyDescent="0.25">
      <c r="A86" s="14">
        <v>8</v>
      </c>
      <c r="B86" s="5" t="s">
        <v>225</v>
      </c>
      <c r="C86" s="44">
        <f t="shared" si="45"/>
        <v>57</v>
      </c>
      <c r="D86" s="48">
        <v>26</v>
      </c>
      <c r="E86" s="48"/>
      <c r="F86" s="48">
        <v>31</v>
      </c>
      <c r="G86" s="48"/>
      <c r="H86" s="48"/>
      <c r="I86" s="48">
        <v>4</v>
      </c>
      <c r="J86" s="48">
        <f t="shared" si="46"/>
        <v>3</v>
      </c>
      <c r="K86" s="48"/>
      <c r="L86" s="48"/>
      <c r="M86" s="48">
        <v>1</v>
      </c>
      <c r="N86" s="48"/>
      <c r="O86" s="48"/>
      <c r="P86" s="48">
        <v>2</v>
      </c>
      <c r="Q86" s="48"/>
      <c r="R86" s="44">
        <f t="shared" si="47"/>
        <v>0</v>
      </c>
      <c r="S86" s="48"/>
      <c r="T86" s="48"/>
    </row>
    <row r="87" spans="1:20" s="45" customFormat="1" ht="18" customHeight="1" x14ac:dyDescent="0.25">
      <c r="A87" s="14">
        <v>9</v>
      </c>
      <c r="B87" s="5" t="s">
        <v>226</v>
      </c>
      <c r="C87" s="44">
        <f t="shared" si="45"/>
        <v>235</v>
      </c>
      <c r="D87" s="48">
        <v>147</v>
      </c>
      <c r="E87" s="48">
        <v>2</v>
      </c>
      <c r="F87" s="48">
        <v>86</v>
      </c>
      <c r="G87" s="48">
        <v>42</v>
      </c>
      <c r="H87" s="48"/>
      <c r="I87" s="48">
        <v>4</v>
      </c>
      <c r="J87" s="48">
        <f t="shared" si="46"/>
        <v>13</v>
      </c>
      <c r="K87" s="48"/>
      <c r="L87" s="48">
        <v>3</v>
      </c>
      <c r="M87" s="48"/>
      <c r="N87" s="48"/>
      <c r="O87" s="48">
        <v>6</v>
      </c>
      <c r="P87" s="48">
        <v>4</v>
      </c>
      <c r="Q87" s="48"/>
      <c r="R87" s="44">
        <f t="shared" si="47"/>
        <v>0</v>
      </c>
      <c r="S87" s="48"/>
      <c r="T87" s="48"/>
    </row>
    <row r="88" spans="1:20" s="45" customFormat="1" ht="18" customHeight="1" x14ac:dyDescent="0.25">
      <c r="A88" s="14">
        <v>10</v>
      </c>
      <c r="B88" s="5" t="s">
        <v>227</v>
      </c>
      <c r="C88" s="44">
        <f t="shared" si="45"/>
        <v>1</v>
      </c>
      <c r="D88" s="65">
        <v>1</v>
      </c>
      <c r="E88" s="65"/>
      <c r="F88" s="65"/>
      <c r="G88" s="65"/>
      <c r="H88" s="65"/>
      <c r="I88" s="65"/>
      <c r="J88" s="48">
        <f t="shared" si="46"/>
        <v>8</v>
      </c>
      <c r="K88" s="65">
        <v>1</v>
      </c>
      <c r="L88" s="65"/>
      <c r="M88" s="65"/>
      <c r="N88" s="65"/>
      <c r="O88" s="65"/>
      <c r="P88" s="65">
        <v>7</v>
      </c>
      <c r="Q88" s="65"/>
      <c r="R88" s="44">
        <f t="shared" si="47"/>
        <v>0</v>
      </c>
      <c r="S88" s="65"/>
      <c r="T88" s="65"/>
    </row>
    <row r="89" spans="1:20" s="45" customFormat="1" ht="18" customHeight="1" x14ac:dyDescent="0.25">
      <c r="A89" s="14">
        <v>11</v>
      </c>
      <c r="B89" s="22" t="s">
        <v>228</v>
      </c>
      <c r="C89" s="44">
        <f t="shared" si="45"/>
        <v>0</v>
      </c>
      <c r="D89" s="65"/>
      <c r="E89" s="65"/>
      <c r="F89" s="65"/>
      <c r="G89" s="65"/>
      <c r="H89" s="65"/>
      <c r="I89" s="65"/>
      <c r="J89" s="48">
        <f t="shared" si="46"/>
        <v>2</v>
      </c>
      <c r="K89" s="65"/>
      <c r="L89" s="65">
        <v>1</v>
      </c>
      <c r="M89" s="65"/>
      <c r="N89" s="65"/>
      <c r="O89" s="65"/>
      <c r="P89" s="65">
        <v>1</v>
      </c>
      <c r="Q89" s="65"/>
      <c r="R89" s="44">
        <f t="shared" si="47"/>
        <v>0</v>
      </c>
      <c r="S89" s="65"/>
      <c r="T89" s="65"/>
    </row>
    <row r="90" spans="1:20" s="45" customFormat="1" ht="18" customHeight="1" x14ac:dyDescent="0.25">
      <c r="A90" s="14">
        <v>12</v>
      </c>
      <c r="B90" s="22" t="s">
        <v>254</v>
      </c>
      <c r="C90" s="44">
        <f t="shared" si="45"/>
        <v>0</v>
      </c>
      <c r="D90" s="65"/>
      <c r="E90" s="65"/>
      <c r="F90" s="65"/>
      <c r="G90" s="65"/>
      <c r="H90" s="65"/>
      <c r="I90" s="65"/>
      <c r="J90" s="48">
        <f t="shared" si="46"/>
        <v>5</v>
      </c>
      <c r="K90" s="65"/>
      <c r="L90" s="65">
        <v>1</v>
      </c>
      <c r="M90" s="65">
        <v>4</v>
      </c>
      <c r="N90" s="65"/>
      <c r="O90" s="65"/>
      <c r="P90" s="65"/>
      <c r="Q90" s="65"/>
      <c r="R90" s="44">
        <f t="shared" si="47"/>
        <v>0</v>
      </c>
      <c r="S90" s="65"/>
      <c r="T90" s="65"/>
    </row>
    <row r="91" spans="1:20" s="45" customFormat="1" ht="18" customHeight="1" x14ac:dyDescent="0.25">
      <c r="A91" s="92" t="s">
        <v>14</v>
      </c>
      <c r="B91" s="92"/>
      <c r="C91" s="44">
        <f>D91+E91+F91</f>
        <v>8519</v>
      </c>
      <c r="D91" s="44">
        <f>SUM(D79:D90)</f>
        <v>6962</v>
      </c>
      <c r="E91" s="44">
        <f t="shared" ref="E91:T91" si="48">SUM(E79:E90)</f>
        <v>170</v>
      </c>
      <c r="F91" s="44">
        <f t="shared" si="48"/>
        <v>1387</v>
      </c>
      <c r="G91" s="44">
        <f t="shared" si="48"/>
        <v>1377</v>
      </c>
      <c r="H91" s="44">
        <f t="shared" si="48"/>
        <v>1383</v>
      </c>
      <c r="I91" s="44">
        <f t="shared" si="48"/>
        <v>224</v>
      </c>
      <c r="J91" s="44">
        <f t="shared" si="48"/>
        <v>1087</v>
      </c>
      <c r="K91" s="44">
        <f t="shared" si="48"/>
        <v>16</v>
      </c>
      <c r="L91" s="44">
        <v>367</v>
      </c>
      <c r="M91" s="44">
        <v>316</v>
      </c>
      <c r="N91" s="44">
        <f t="shared" si="48"/>
        <v>0</v>
      </c>
      <c r="O91" s="44">
        <f t="shared" si="48"/>
        <v>245</v>
      </c>
      <c r="P91" s="44">
        <f t="shared" si="48"/>
        <v>144</v>
      </c>
      <c r="Q91" s="44">
        <f t="shared" si="48"/>
        <v>70</v>
      </c>
      <c r="R91" s="44">
        <f t="shared" si="48"/>
        <v>284</v>
      </c>
      <c r="S91" s="44">
        <f t="shared" si="48"/>
        <v>316</v>
      </c>
      <c r="T91" s="44">
        <f t="shared" si="48"/>
        <v>17</v>
      </c>
    </row>
    <row r="92" spans="1:20" s="45" customFormat="1" ht="18" customHeight="1" x14ac:dyDescent="0.25">
      <c r="A92" s="21"/>
      <c r="B92" s="93" t="s">
        <v>126</v>
      </c>
      <c r="C92" s="93"/>
      <c r="D92" s="93"/>
      <c r="E92" s="93"/>
      <c r="F92" s="93"/>
      <c r="G92" s="93"/>
      <c r="H92" s="93"/>
      <c r="I92" s="93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7"/>
    </row>
    <row r="93" spans="1:20" s="45" customFormat="1" ht="18" customHeight="1" x14ac:dyDescent="0.25">
      <c r="A93" s="14">
        <v>1</v>
      </c>
      <c r="B93" s="5" t="s">
        <v>127</v>
      </c>
      <c r="C93" s="44">
        <f t="shared" ref="C93" si="49">D93+E93+F93</f>
        <v>11036</v>
      </c>
      <c r="D93" s="44">
        <v>8995</v>
      </c>
      <c r="E93" s="44">
        <v>72</v>
      </c>
      <c r="F93" s="44">
        <v>1969</v>
      </c>
      <c r="G93" s="44">
        <v>569</v>
      </c>
      <c r="H93" s="44">
        <v>7818</v>
      </c>
      <c r="I93" s="44">
        <v>371</v>
      </c>
      <c r="J93" s="48">
        <f>K93+M93+N93+O93+P93+L93</f>
        <v>2150</v>
      </c>
      <c r="K93" s="44">
        <v>16</v>
      </c>
      <c r="L93" s="44">
        <v>609</v>
      </c>
      <c r="M93" s="44">
        <v>730</v>
      </c>
      <c r="N93" s="44">
        <v>0</v>
      </c>
      <c r="O93" s="44">
        <v>740</v>
      </c>
      <c r="P93" s="44">
        <v>55</v>
      </c>
      <c r="Q93" s="44">
        <v>108</v>
      </c>
      <c r="R93" s="44">
        <v>625</v>
      </c>
      <c r="S93" s="44">
        <v>932</v>
      </c>
      <c r="T93" s="44">
        <v>34</v>
      </c>
    </row>
    <row r="94" spans="1:20" s="45" customFormat="1" ht="18" customHeight="1" x14ac:dyDescent="0.25">
      <c r="A94" s="92" t="s">
        <v>14</v>
      </c>
      <c r="B94" s="92"/>
      <c r="C94" s="44">
        <f>D94+E94+F94</f>
        <v>11036</v>
      </c>
      <c r="D94" s="44">
        <f t="shared" ref="D94:T94" si="50">D93</f>
        <v>8995</v>
      </c>
      <c r="E94" s="44">
        <f t="shared" si="50"/>
        <v>72</v>
      </c>
      <c r="F94" s="44">
        <f t="shared" si="50"/>
        <v>1969</v>
      </c>
      <c r="G94" s="44">
        <f t="shared" si="50"/>
        <v>569</v>
      </c>
      <c r="H94" s="44">
        <f t="shared" si="50"/>
        <v>7818</v>
      </c>
      <c r="I94" s="44">
        <f t="shared" si="50"/>
        <v>371</v>
      </c>
      <c r="J94" s="44">
        <f t="shared" si="50"/>
        <v>2150</v>
      </c>
      <c r="K94" s="44">
        <f t="shared" si="50"/>
        <v>16</v>
      </c>
      <c r="L94" s="44">
        <f t="shared" si="50"/>
        <v>609</v>
      </c>
      <c r="M94" s="44">
        <f t="shared" si="50"/>
        <v>730</v>
      </c>
      <c r="N94" s="44">
        <f t="shared" si="50"/>
        <v>0</v>
      </c>
      <c r="O94" s="44">
        <f t="shared" si="50"/>
        <v>740</v>
      </c>
      <c r="P94" s="44">
        <f t="shared" si="50"/>
        <v>55</v>
      </c>
      <c r="Q94" s="44">
        <f t="shared" si="50"/>
        <v>108</v>
      </c>
      <c r="R94" s="44">
        <f t="shared" si="50"/>
        <v>625</v>
      </c>
      <c r="S94" s="44">
        <f t="shared" si="50"/>
        <v>932</v>
      </c>
      <c r="T94" s="44">
        <f t="shared" si="50"/>
        <v>34</v>
      </c>
    </row>
    <row r="95" spans="1:20" s="45" customFormat="1" ht="18" customHeight="1" x14ac:dyDescent="0.25">
      <c r="A95" s="23"/>
      <c r="B95" s="93" t="s">
        <v>111</v>
      </c>
      <c r="C95" s="93"/>
      <c r="D95" s="93"/>
      <c r="E95" s="93"/>
      <c r="F95" s="93"/>
      <c r="G95" s="93"/>
      <c r="H95" s="93"/>
      <c r="I95" s="93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7"/>
    </row>
    <row r="96" spans="1:20" s="45" customFormat="1" ht="18" customHeight="1" x14ac:dyDescent="0.25">
      <c r="A96" s="2">
        <v>1</v>
      </c>
      <c r="B96" s="5" t="s">
        <v>83</v>
      </c>
      <c r="C96" s="44">
        <f t="shared" ref="C96:C105" si="51">D96+E96+F96</f>
        <v>1695</v>
      </c>
      <c r="D96" s="44">
        <v>1650</v>
      </c>
      <c r="E96" s="44">
        <v>38</v>
      </c>
      <c r="F96" s="44">
        <v>7</v>
      </c>
      <c r="G96" s="44">
        <v>202</v>
      </c>
      <c r="H96" s="44">
        <v>4</v>
      </c>
      <c r="I96" s="44">
        <v>50</v>
      </c>
      <c r="J96" s="48">
        <f>K96+L96+M96+N96+O96+P96</f>
        <v>200</v>
      </c>
      <c r="K96" s="44"/>
      <c r="L96" s="44">
        <v>40</v>
      </c>
      <c r="M96" s="44">
        <v>65</v>
      </c>
      <c r="N96" s="44">
        <v>4</v>
      </c>
      <c r="O96" s="44">
        <v>91</v>
      </c>
      <c r="P96" s="44"/>
      <c r="Q96" s="44">
        <v>3</v>
      </c>
      <c r="R96" s="44">
        <v>23</v>
      </c>
      <c r="S96" s="44">
        <v>1</v>
      </c>
      <c r="T96" s="44">
        <v>23</v>
      </c>
    </row>
    <row r="97" spans="1:20" s="45" customFormat="1" ht="18" customHeight="1" x14ac:dyDescent="0.25">
      <c r="A97" s="2">
        <v>2</v>
      </c>
      <c r="B97" s="5" t="s">
        <v>128</v>
      </c>
      <c r="C97" s="44">
        <f t="shared" si="51"/>
        <v>95</v>
      </c>
      <c r="D97" s="44">
        <v>90</v>
      </c>
      <c r="E97" s="44">
        <v>2</v>
      </c>
      <c r="F97" s="44">
        <v>3</v>
      </c>
      <c r="G97" s="44">
        <v>3</v>
      </c>
      <c r="H97" s="44">
        <v>83</v>
      </c>
      <c r="I97" s="44">
        <v>8</v>
      </c>
      <c r="J97" s="48">
        <f t="shared" ref="J97:J105" si="52">K97+L97+M97+N97+O97+P97</f>
        <v>17</v>
      </c>
      <c r="K97" s="44"/>
      <c r="L97" s="44">
        <v>3</v>
      </c>
      <c r="M97" s="44">
        <v>5</v>
      </c>
      <c r="N97" s="44"/>
      <c r="O97" s="44">
        <v>9</v>
      </c>
      <c r="P97" s="44"/>
      <c r="Q97" s="44"/>
      <c r="R97" s="44">
        <f t="shared" ref="R97:R105" si="53">S97+T97</f>
        <v>11</v>
      </c>
      <c r="S97" s="44">
        <v>11</v>
      </c>
      <c r="T97" s="44"/>
    </row>
    <row r="98" spans="1:20" s="45" customFormat="1" ht="18" customHeight="1" x14ac:dyDescent="0.25">
      <c r="A98" s="2">
        <v>3</v>
      </c>
      <c r="B98" s="5" t="s">
        <v>140</v>
      </c>
      <c r="C98" s="44">
        <f t="shared" si="51"/>
        <v>18</v>
      </c>
      <c r="D98" s="44">
        <v>18</v>
      </c>
      <c r="E98" s="44"/>
      <c r="F98" s="44"/>
      <c r="G98" s="44">
        <v>4</v>
      </c>
      <c r="H98" s="44">
        <v>18</v>
      </c>
      <c r="I98" s="44"/>
      <c r="J98" s="48">
        <f t="shared" si="52"/>
        <v>5</v>
      </c>
      <c r="K98" s="44"/>
      <c r="L98" s="44"/>
      <c r="M98" s="44">
        <v>4</v>
      </c>
      <c r="N98" s="44"/>
      <c r="O98" s="44">
        <v>1</v>
      </c>
      <c r="P98" s="44"/>
      <c r="Q98" s="44"/>
      <c r="R98" s="44">
        <f t="shared" si="53"/>
        <v>0</v>
      </c>
      <c r="S98" s="44"/>
      <c r="T98" s="44"/>
    </row>
    <row r="99" spans="1:20" s="45" customFormat="1" ht="18" customHeight="1" x14ac:dyDescent="0.25">
      <c r="A99" s="2">
        <v>4</v>
      </c>
      <c r="B99" s="5" t="s">
        <v>141</v>
      </c>
      <c r="C99" s="44">
        <f t="shared" si="51"/>
        <v>29</v>
      </c>
      <c r="D99" s="44">
        <v>29</v>
      </c>
      <c r="E99" s="44"/>
      <c r="F99" s="44"/>
      <c r="G99" s="44">
        <v>5</v>
      </c>
      <c r="H99" s="44">
        <v>27</v>
      </c>
      <c r="I99" s="44"/>
      <c r="J99" s="48">
        <f t="shared" si="52"/>
        <v>6</v>
      </c>
      <c r="K99" s="44"/>
      <c r="L99" s="44"/>
      <c r="M99" s="44">
        <v>3</v>
      </c>
      <c r="N99" s="44"/>
      <c r="O99" s="44">
        <v>3</v>
      </c>
      <c r="P99" s="44"/>
      <c r="Q99" s="44"/>
      <c r="R99" s="44">
        <f t="shared" si="53"/>
        <v>0</v>
      </c>
      <c r="S99" s="44"/>
      <c r="T99" s="44"/>
    </row>
    <row r="100" spans="1:20" s="45" customFormat="1" ht="18" customHeight="1" x14ac:dyDescent="0.25">
      <c r="A100" s="2">
        <v>5</v>
      </c>
      <c r="B100" s="5" t="s">
        <v>142</v>
      </c>
      <c r="C100" s="44">
        <f t="shared" si="51"/>
        <v>0</v>
      </c>
      <c r="D100" s="44"/>
      <c r="E100" s="44"/>
      <c r="F100" s="44"/>
      <c r="G100" s="44"/>
      <c r="H100" s="44"/>
      <c r="I100" s="44"/>
      <c r="J100" s="48">
        <f t="shared" si="52"/>
        <v>3</v>
      </c>
      <c r="K100" s="44"/>
      <c r="L100" s="44"/>
      <c r="M100" s="44">
        <v>3</v>
      </c>
      <c r="N100" s="44"/>
      <c r="O100" s="44"/>
      <c r="P100" s="44"/>
      <c r="Q100" s="44"/>
      <c r="R100" s="44">
        <f t="shared" si="53"/>
        <v>0</v>
      </c>
      <c r="S100" s="44"/>
      <c r="T100" s="44"/>
    </row>
    <row r="101" spans="1:20" s="45" customFormat="1" ht="18" customHeight="1" x14ac:dyDescent="0.25">
      <c r="A101" s="2">
        <v>6</v>
      </c>
      <c r="B101" s="5" t="s">
        <v>143</v>
      </c>
      <c r="C101" s="44">
        <f t="shared" si="51"/>
        <v>0</v>
      </c>
      <c r="D101" s="44"/>
      <c r="E101" s="44"/>
      <c r="F101" s="44"/>
      <c r="G101" s="44"/>
      <c r="H101" s="44"/>
      <c r="I101" s="44"/>
      <c r="J101" s="48">
        <f>K101+L101+M101+N101+O101+P101</f>
        <v>5</v>
      </c>
      <c r="K101" s="44"/>
      <c r="L101" s="44"/>
      <c r="M101" s="44">
        <v>2</v>
      </c>
      <c r="N101" s="44"/>
      <c r="O101" s="44">
        <v>3</v>
      </c>
      <c r="P101" s="44"/>
      <c r="Q101" s="44"/>
      <c r="R101" s="44">
        <f t="shared" si="53"/>
        <v>0</v>
      </c>
      <c r="S101" s="44"/>
      <c r="T101" s="44"/>
    </row>
    <row r="102" spans="1:20" s="45" customFormat="1" ht="18" customHeight="1" x14ac:dyDescent="0.25">
      <c r="A102" s="2">
        <v>7</v>
      </c>
      <c r="B102" s="5" t="s">
        <v>144</v>
      </c>
      <c r="C102" s="44">
        <f t="shared" si="51"/>
        <v>0</v>
      </c>
      <c r="D102" s="44"/>
      <c r="E102" s="44"/>
      <c r="F102" s="44"/>
      <c r="G102" s="44"/>
      <c r="H102" s="44"/>
      <c r="I102" s="44"/>
      <c r="J102" s="48">
        <f t="shared" si="52"/>
        <v>3</v>
      </c>
      <c r="K102" s="44"/>
      <c r="L102" s="44"/>
      <c r="M102" s="44">
        <v>3</v>
      </c>
      <c r="N102" s="44"/>
      <c r="O102" s="44"/>
      <c r="P102" s="44"/>
      <c r="Q102" s="44"/>
      <c r="R102" s="44">
        <f t="shared" si="53"/>
        <v>0</v>
      </c>
      <c r="S102" s="44"/>
      <c r="T102" s="44"/>
    </row>
    <row r="103" spans="1:20" s="45" customFormat="1" ht="18" customHeight="1" x14ac:dyDescent="0.25">
      <c r="A103" s="2">
        <v>8</v>
      </c>
      <c r="B103" s="5" t="s">
        <v>145</v>
      </c>
      <c r="C103" s="44">
        <f t="shared" si="51"/>
        <v>0</v>
      </c>
      <c r="D103" s="44"/>
      <c r="E103" s="44"/>
      <c r="F103" s="44"/>
      <c r="G103" s="44"/>
      <c r="H103" s="44"/>
      <c r="I103" s="44"/>
      <c r="J103" s="48">
        <f t="shared" si="52"/>
        <v>2</v>
      </c>
      <c r="K103" s="44"/>
      <c r="L103" s="44"/>
      <c r="M103" s="44">
        <v>2</v>
      </c>
      <c r="N103" s="44"/>
      <c r="O103" s="44"/>
      <c r="P103" s="44"/>
      <c r="Q103" s="44"/>
      <c r="R103" s="44">
        <f t="shared" si="53"/>
        <v>0</v>
      </c>
      <c r="S103" s="44"/>
      <c r="T103" s="44"/>
    </row>
    <row r="104" spans="1:20" s="45" customFormat="1" ht="18" customHeight="1" x14ac:dyDescent="0.25">
      <c r="A104" s="2">
        <v>9</v>
      </c>
      <c r="B104" s="5" t="s">
        <v>146</v>
      </c>
      <c r="C104" s="44">
        <f t="shared" si="51"/>
        <v>0</v>
      </c>
      <c r="D104" s="44"/>
      <c r="E104" s="44"/>
      <c r="F104" s="44"/>
      <c r="G104" s="44"/>
      <c r="H104" s="44"/>
      <c r="I104" s="44"/>
      <c r="J104" s="48">
        <f t="shared" si="52"/>
        <v>4</v>
      </c>
      <c r="K104" s="44"/>
      <c r="L104" s="44"/>
      <c r="M104" s="44">
        <v>3</v>
      </c>
      <c r="N104" s="44"/>
      <c r="O104" s="44">
        <v>1</v>
      </c>
      <c r="P104" s="44"/>
      <c r="Q104" s="44"/>
      <c r="R104" s="44">
        <f t="shared" si="53"/>
        <v>0</v>
      </c>
      <c r="S104" s="44"/>
      <c r="T104" s="44"/>
    </row>
    <row r="105" spans="1:20" s="45" customFormat="1" ht="18" customHeight="1" x14ac:dyDescent="0.25">
      <c r="A105" s="2">
        <v>10</v>
      </c>
      <c r="B105" s="5" t="s">
        <v>147</v>
      </c>
      <c r="C105" s="44">
        <f t="shared" si="51"/>
        <v>0</v>
      </c>
      <c r="D105" s="44"/>
      <c r="E105" s="44"/>
      <c r="F105" s="44"/>
      <c r="G105" s="44"/>
      <c r="H105" s="44"/>
      <c r="I105" s="44"/>
      <c r="J105" s="48">
        <f t="shared" si="52"/>
        <v>1</v>
      </c>
      <c r="K105" s="44"/>
      <c r="L105" s="44">
        <v>1</v>
      </c>
      <c r="M105" s="44"/>
      <c r="N105" s="44"/>
      <c r="O105" s="44"/>
      <c r="P105" s="44"/>
      <c r="Q105" s="44"/>
      <c r="R105" s="44">
        <f t="shared" si="53"/>
        <v>0</v>
      </c>
      <c r="S105" s="44"/>
      <c r="T105" s="44"/>
    </row>
    <row r="106" spans="1:20" s="45" customFormat="1" ht="18" customHeight="1" x14ac:dyDescent="0.25">
      <c r="A106" s="92" t="s">
        <v>14</v>
      </c>
      <c r="B106" s="92"/>
      <c r="C106" s="44">
        <f>D106+E106+F106</f>
        <v>1837</v>
      </c>
      <c r="D106" s="44">
        <f t="shared" ref="D106:T106" si="54">D96+D97+D98+D99+D100+D101+D102+D103+D104+D105</f>
        <v>1787</v>
      </c>
      <c r="E106" s="44">
        <f t="shared" si="54"/>
        <v>40</v>
      </c>
      <c r="F106" s="44">
        <f t="shared" si="54"/>
        <v>10</v>
      </c>
      <c r="G106" s="44">
        <f t="shared" si="54"/>
        <v>214</v>
      </c>
      <c r="H106" s="44">
        <f t="shared" si="54"/>
        <v>132</v>
      </c>
      <c r="I106" s="44">
        <f t="shared" si="54"/>
        <v>58</v>
      </c>
      <c r="J106" s="44">
        <f t="shared" si="54"/>
        <v>246</v>
      </c>
      <c r="K106" s="44">
        <f t="shared" si="54"/>
        <v>0</v>
      </c>
      <c r="L106" s="44">
        <f t="shared" si="54"/>
        <v>44</v>
      </c>
      <c r="M106" s="44">
        <f t="shared" si="54"/>
        <v>90</v>
      </c>
      <c r="N106" s="44">
        <f t="shared" si="54"/>
        <v>4</v>
      </c>
      <c r="O106" s="44">
        <f t="shared" si="54"/>
        <v>108</v>
      </c>
      <c r="P106" s="44">
        <f t="shared" si="54"/>
        <v>0</v>
      </c>
      <c r="Q106" s="44">
        <f t="shared" si="54"/>
        <v>3</v>
      </c>
      <c r="R106" s="44">
        <f t="shared" si="54"/>
        <v>34</v>
      </c>
      <c r="S106" s="44">
        <f t="shared" si="54"/>
        <v>12</v>
      </c>
      <c r="T106" s="44">
        <f t="shared" si="54"/>
        <v>23</v>
      </c>
    </row>
    <row r="107" spans="1:20" s="45" customFormat="1" ht="18" customHeight="1" x14ac:dyDescent="0.25">
      <c r="A107" s="24"/>
      <c r="B107" s="93" t="s">
        <v>112</v>
      </c>
      <c r="C107" s="93"/>
      <c r="D107" s="93"/>
      <c r="E107" s="93"/>
      <c r="F107" s="93"/>
      <c r="G107" s="93"/>
      <c r="H107" s="93"/>
      <c r="I107" s="93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/>
    </row>
    <row r="108" spans="1:20" s="45" customFormat="1" ht="18" customHeight="1" x14ac:dyDescent="0.25">
      <c r="A108" s="9">
        <v>1</v>
      </c>
      <c r="B108" s="10" t="s">
        <v>84</v>
      </c>
      <c r="C108" s="44">
        <f t="shared" ref="C108:C112" si="55">D108+E108+F108</f>
        <v>8461</v>
      </c>
      <c r="D108" s="44">
        <v>5286</v>
      </c>
      <c r="E108" s="44">
        <v>1788</v>
      </c>
      <c r="F108" s="44">
        <v>1387</v>
      </c>
      <c r="G108" s="44">
        <v>289</v>
      </c>
      <c r="H108" s="44">
        <v>1800</v>
      </c>
      <c r="I108" s="44">
        <v>409</v>
      </c>
      <c r="J108" s="48">
        <f>K108+L108+M108+N108+O108+P108</f>
        <v>908</v>
      </c>
      <c r="K108" s="44">
        <v>9</v>
      </c>
      <c r="L108" s="44">
        <v>118</v>
      </c>
      <c r="M108" s="44">
        <v>406</v>
      </c>
      <c r="N108" s="44">
        <v>0</v>
      </c>
      <c r="O108" s="44">
        <v>371</v>
      </c>
      <c r="P108" s="44">
        <v>4</v>
      </c>
      <c r="Q108" s="44">
        <v>169</v>
      </c>
      <c r="R108" s="44">
        <v>290</v>
      </c>
      <c r="S108" s="44">
        <v>302</v>
      </c>
      <c r="T108" s="44">
        <v>34</v>
      </c>
    </row>
    <row r="109" spans="1:20" s="45" customFormat="1" ht="18" customHeight="1" x14ac:dyDescent="0.25">
      <c r="A109" s="9">
        <v>2</v>
      </c>
      <c r="B109" s="10" t="s">
        <v>85</v>
      </c>
      <c r="C109" s="44">
        <f t="shared" si="55"/>
        <v>504</v>
      </c>
      <c r="D109" s="44">
        <v>262</v>
      </c>
      <c r="E109" s="44">
        <v>119</v>
      </c>
      <c r="F109" s="44">
        <v>123</v>
      </c>
      <c r="G109" s="44">
        <v>34</v>
      </c>
      <c r="H109" s="44">
        <v>69</v>
      </c>
      <c r="I109" s="44">
        <v>45</v>
      </c>
      <c r="J109" s="48">
        <f t="shared" ref="J109:J111" si="56">K109+L109+M109+N109+O109+P109</f>
        <v>80</v>
      </c>
      <c r="K109" s="44">
        <v>0</v>
      </c>
      <c r="L109" s="44">
        <v>8</v>
      </c>
      <c r="M109" s="44">
        <v>39</v>
      </c>
      <c r="N109" s="44">
        <v>0</v>
      </c>
      <c r="O109" s="44">
        <v>33</v>
      </c>
      <c r="P109" s="44">
        <v>0</v>
      </c>
      <c r="Q109" s="44">
        <v>10</v>
      </c>
      <c r="R109" s="44">
        <v>53</v>
      </c>
      <c r="S109" s="44">
        <v>52</v>
      </c>
      <c r="T109" s="44">
        <v>1</v>
      </c>
    </row>
    <row r="110" spans="1:20" s="45" customFormat="1" ht="19.5" customHeight="1" x14ac:dyDescent="0.25">
      <c r="A110" s="9">
        <v>3</v>
      </c>
      <c r="B110" s="25" t="s">
        <v>61</v>
      </c>
      <c r="C110" s="44">
        <f t="shared" si="55"/>
        <v>6</v>
      </c>
      <c r="D110" s="44">
        <v>5</v>
      </c>
      <c r="E110" s="44">
        <v>0</v>
      </c>
      <c r="F110" s="44">
        <v>1</v>
      </c>
      <c r="G110" s="44">
        <v>0</v>
      </c>
      <c r="H110" s="44">
        <v>0</v>
      </c>
      <c r="I110" s="44">
        <v>0</v>
      </c>
      <c r="J110" s="48">
        <f t="shared" si="56"/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</row>
    <row r="111" spans="1:20" s="45" customFormat="1" ht="19.5" customHeight="1" x14ac:dyDescent="0.25">
      <c r="A111" s="9">
        <v>4</v>
      </c>
      <c r="B111" s="25" t="s">
        <v>236</v>
      </c>
      <c r="C111" s="44">
        <f t="shared" si="55"/>
        <v>4</v>
      </c>
      <c r="D111" s="44">
        <v>3</v>
      </c>
      <c r="E111" s="44">
        <v>0</v>
      </c>
      <c r="F111" s="44">
        <v>1</v>
      </c>
      <c r="G111" s="44">
        <v>0</v>
      </c>
      <c r="H111" s="44">
        <v>0</v>
      </c>
      <c r="I111" s="44">
        <v>0</v>
      </c>
      <c r="J111" s="48">
        <f t="shared" si="56"/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</row>
    <row r="112" spans="1:20" s="45" customFormat="1" ht="19.5" customHeight="1" x14ac:dyDescent="0.25">
      <c r="A112" s="9">
        <v>5</v>
      </c>
      <c r="B112" s="25" t="s">
        <v>62</v>
      </c>
      <c r="C112" s="44">
        <f t="shared" si="55"/>
        <v>1287</v>
      </c>
      <c r="D112" s="44">
        <v>96</v>
      </c>
      <c r="E112" s="44">
        <v>3</v>
      </c>
      <c r="F112" s="44">
        <v>1188</v>
      </c>
      <c r="G112" s="44">
        <v>168</v>
      </c>
      <c r="H112" s="44">
        <v>564</v>
      </c>
      <c r="I112" s="44">
        <v>10</v>
      </c>
      <c r="J112" s="48">
        <f>K112+L112+M112+N112+O112+P112</f>
        <v>39</v>
      </c>
      <c r="K112" s="44">
        <v>0</v>
      </c>
      <c r="L112" s="44">
        <v>16</v>
      </c>
      <c r="M112" s="44">
        <v>16</v>
      </c>
      <c r="N112" s="44">
        <v>0</v>
      </c>
      <c r="O112" s="44">
        <v>7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</row>
    <row r="113" spans="1:22" s="45" customFormat="1" ht="18" customHeight="1" x14ac:dyDescent="0.25">
      <c r="A113" s="92" t="s">
        <v>14</v>
      </c>
      <c r="B113" s="92"/>
      <c r="C113" s="44">
        <f>D113+E113+F113</f>
        <v>10262</v>
      </c>
      <c r="D113" s="44">
        <f t="shared" ref="D113:T113" si="57">SUM(D108:D112)</f>
        <v>5652</v>
      </c>
      <c r="E113" s="44">
        <f t="shared" si="57"/>
        <v>1910</v>
      </c>
      <c r="F113" s="44">
        <f t="shared" si="57"/>
        <v>2700</v>
      </c>
      <c r="G113" s="44">
        <f t="shared" si="57"/>
        <v>491</v>
      </c>
      <c r="H113" s="44">
        <f t="shared" si="57"/>
        <v>2433</v>
      </c>
      <c r="I113" s="44">
        <f t="shared" si="57"/>
        <v>464</v>
      </c>
      <c r="J113" s="44">
        <f t="shared" si="57"/>
        <v>1027</v>
      </c>
      <c r="K113" s="44">
        <f t="shared" si="57"/>
        <v>9</v>
      </c>
      <c r="L113" s="44">
        <f t="shared" si="57"/>
        <v>142</v>
      </c>
      <c r="M113" s="44">
        <f t="shared" si="57"/>
        <v>461</v>
      </c>
      <c r="N113" s="44">
        <f t="shared" si="57"/>
        <v>0</v>
      </c>
      <c r="O113" s="44">
        <f t="shared" si="57"/>
        <v>411</v>
      </c>
      <c r="P113" s="44">
        <f t="shared" si="57"/>
        <v>4</v>
      </c>
      <c r="Q113" s="44">
        <f t="shared" si="57"/>
        <v>179</v>
      </c>
      <c r="R113" s="44">
        <f t="shared" si="57"/>
        <v>343</v>
      </c>
      <c r="S113" s="44">
        <f t="shared" si="57"/>
        <v>354</v>
      </c>
      <c r="T113" s="44">
        <f t="shared" si="57"/>
        <v>35</v>
      </c>
      <c r="V113" s="82">
        <f>C113+J113+S113+T113</f>
        <v>11678</v>
      </c>
    </row>
    <row r="114" spans="1:22" s="45" customFormat="1" ht="18" customHeight="1" x14ac:dyDescent="0.25">
      <c r="A114" s="17"/>
      <c r="B114" s="93" t="s">
        <v>113</v>
      </c>
      <c r="C114" s="93"/>
      <c r="D114" s="93"/>
      <c r="E114" s="93"/>
      <c r="F114" s="93"/>
      <c r="G114" s="93"/>
      <c r="H114" s="93"/>
      <c r="I114" s="93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58"/>
    </row>
    <row r="115" spans="1:22" s="45" customFormat="1" ht="18" customHeight="1" x14ac:dyDescent="0.25">
      <c r="A115" s="2">
        <v>1</v>
      </c>
      <c r="B115" s="5" t="s">
        <v>114</v>
      </c>
      <c r="C115" s="44">
        <f t="shared" ref="C115" si="58">D115+E115+F115</f>
        <v>33</v>
      </c>
      <c r="D115" s="44">
        <v>30</v>
      </c>
      <c r="E115" s="44">
        <v>0</v>
      </c>
      <c r="F115" s="44">
        <v>3</v>
      </c>
      <c r="G115" s="44">
        <v>0</v>
      </c>
      <c r="H115" s="44">
        <v>32</v>
      </c>
      <c r="I115" s="44">
        <v>1</v>
      </c>
      <c r="J115" s="48">
        <f>K115+M115+N115+O115+P115+L115</f>
        <v>1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1</v>
      </c>
      <c r="Q115" s="44">
        <v>0</v>
      </c>
      <c r="R115" s="44">
        <v>0</v>
      </c>
      <c r="S115" s="44">
        <v>0</v>
      </c>
      <c r="T115" s="44">
        <v>0</v>
      </c>
    </row>
    <row r="116" spans="1:22" s="45" customFormat="1" ht="24" customHeight="1" x14ac:dyDescent="0.25">
      <c r="A116" s="2">
        <v>2</v>
      </c>
      <c r="B116" s="5" t="s">
        <v>115</v>
      </c>
      <c r="C116" s="44">
        <f t="shared" ref="C116:C118" si="59">D116+E116+F116</f>
        <v>1145</v>
      </c>
      <c r="D116" s="44">
        <v>1127</v>
      </c>
      <c r="E116" s="44">
        <v>1</v>
      </c>
      <c r="F116" s="44">
        <v>17</v>
      </c>
      <c r="G116" s="44">
        <v>67</v>
      </c>
      <c r="H116" s="44">
        <v>1082</v>
      </c>
      <c r="I116" s="44">
        <v>16</v>
      </c>
      <c r="J116" s="48">
        <f t="shared" ref="J116:J118" si="60">K116+M116+N116+O116+P116+L116</f>
        <v>20</v>
      </c>
      <c r="K116" s="44">
        <v>1</v>
      </c>
      <c r="L116" s="44">
        <v>2</v>
      </c>
      <c r="M116" s="44">
        <v>14</v>
      </c>
      <c r="N116" s="44">
        <v>0</v>
      </c>
      <c r="O116" s="44">
        <v>3</v>
      </c>
      <c r="P116" s="44">
        <v>0</v>
      </c>
      <c r="Q116" s="44">
        <v>1</v>
      </c>
      <c r="R116" s="44">
        <v>2</v>
      </c>
      <c r="S116" s="44">
        <v>0</v>
      </c>
      <c r="T116" s="44">
        <v>2</v>
      </c>
    </row>
    <row r="117" spans="1:22" s="45" customFormat="1" ht="24" customHeight="1" x14ac:dyDescent="0.25">
      <c r="A117" s="2">
        <v>3</v>
      </c>
      <c r="B117" s="5" t="s">
        <v>235</v>
      </c>
      <c r="C117" s="44">
        <f t="shared" si="59"/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8">
        <f t="shared" si="60"/>
        <v>3</v>
      </c>
      <c r="K117" s="44">
        <v>0</v>
      </c>
      <c r="L117" s="44">
        <v>0</v>
      </c>
      <c r="M117" s="44">
        <v>3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</row>
    <row r="118" spans="1:22" s="45" customFormat="1" ht="18" customHeight="1" x14ac:dyDescent="0.25">
      <c r="A118" s="2">
        <v>4</v>
      </c>
      <c r="B118" s="5" t="s">
        <v>63</v>
      </c>
      <c r="C118" s="44">
        <f t="shared" si="59"/>
        <v>5815</v>
      </c>
      <c r="D118" s="44">
        <v>4323</v>
      </c>
      <c r="E118" s="44">
        <v>1223</v>
      </c>
      <c r="F118" s="44">
        <v>269</v>
      </c>
      <c r="G118" s="44">
        <v>383</v>
      </c>
      <c r="H118" s="44">
        <v>1688</v>
      </c>
      <c r="I118" s="44">
        <v>105</v>
      </c>
      <c r="J118" s="48">
        <f t="shared" si="60"/>
        <v>453</v>
      </c>
      <c r="K118" s="44">
        <v>13</v>
      </c>
      <c r="L118" s="44">
        <v>66</v>
      </c>
      <c r="M118" s="44">
        <v>239</v>
      </c>
      <c r="N118" s="44">
        <v>0</v>
      </c>
      <c r="O118" s="44">
        <v>133</v>
      </c>
      <c r="P118" s="44">
        <v>2</v>
      </c>
      <c r="Q118" s="44">
        <v>104</v>
      </c>
      <c r="R118" s="44">
        <v>161</v>
      </c>
      <c r="S118" s="44">
        <v>175</v>
      </c>
      <c r="T118" s="44">
        <v>40</v>
      </c>
    </row>
    <row r="119" spans="1:22" s="45" customFormat="1" ht="18" customHeight="1" x14ac:dyDescent="0.25">
      <c r="A119" s="87" t="s">
        <v>14</v>
      </c>
      <c r="B119" s="88"/>
      <c r="C119" s="44">
        <f>D119+E119+F119</f>
        <v>6993</v>
      </c>
      <c r="D119" s="44">
        <f>SUM(D115:D118)</f>
        <v>5480</v>
      </c>
      <c r="E119" s="44">
        <f t="shared" ref="E119:T119" si="61">SUM(E115:E118)</f>
        <v>1224</v>
      </c>
      <c r="F119" s="44">
        <f t="shared" si="61"/>
        <v>289</v>
      </c>
      <c r="G119" s="44">
        <f t="shared" si="61"/>
        <v>450</v>
      </c>
      <c r="H119" s="44">
        <f t="shared" si="61"/>
        <v>2802</v>
      </c>
      <c r="I119" s="44">
        <f t="shared" si="61"/>
        <v>122</v>
      </c>
      <c r="J119" s="44">
        <f t="shared" si="61"/>
        <v>477</v>
      </c>
      <c r="K119" s="44">
        <f t="shared" si="61"/>
        <v>14</v>
      </c>
      <c r="L119" s="44">
        <f t="shared" si="61"/>
        <v>68</v>
      </c>
      <c r="M119" s="44">
        <f t="shared" si="61"/>
        <v>256</v>
      </c>
      <c r="N119" s="44">
        <f t="shared" si="61"/>
        <v>0</v>
      </c>
      <c r="O119" s="44">
        <f t="shared" si="61"/>
        <v>136</v>
      </c>
      <c r="P119" s="44">
        <f t="shared" si="61"/>
        <v>3</v>
      </c>
      <c r="Q119" s="44">
        <f t="shared" si="61"/>
        <v>105</v>
      </c>
      <c r="R119" s="44">
        <f t="shared" si="61"/>
        <v>163</v>
      </c>
      <c r="S119" s="44">
        <f t="shared" si="61"/>
        <v>175</v>
      </c>
      <c r="T119" s="44">
        <f t="shared" si="61"/>
        <v>42</v>
      </c>
    </row>
    <row r="120" spans="1:22" s="45" customFormat="1" ht="18" customHeight="1" x14ac:dyDescent="0.25">
      <c r="A120" s="26"/>
      <c r="B120" s="93" t="s">
        <v>116</v>
      </c>
      <c r="C120" s="93"/>
      <c r="D120" s="93"/>
      <c r="E120" s="93"/>
      <c r="F120" s="93"/>
      <c r="G120" s="93"/>
      <c r="H120" s="93"/>
      <c r="I120" s="93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1"/>
    </row>
    <row r="121" spans="1:22" s="45" customFormat="1" ht="21.75" customHeight="1" x14ac:dyDescent="0.25">
      <c r="A121" s="9">
        <v>1</v>
      </c>
      <c r="B121" s="25" t="s">
        <v>64</v>
      </c>
      <c r="C121" s="44">
        <f t="shared" ref="C121:C132" si="62">D121+E121+F121</f>
        <v>1223</v>
      </c>
      <c r="D121" s="44">
        <v>454</v>
      </c>
      <c r="E121" s="44">
        <v>1</v>
      </c>
      <c r="F121" s="44">
        <v>768</v>
      </c>
      <c r="G121" s="44">
        <v>193</v>
      </c>
      <c r="H121" s="44">
        <v>486</v>
      </c>
      <c r="I121" s="44">
        <v>23</v>
      </c>
      <c r="J121" s="48">
        <f t="shared" ref="J121:J132" si="63">K121+M121+N121+O121+P121+L121</f>
        <v>17</v>
      </c>
      <c r="K121" s="44"/>
      <c r="L121" s="44">
        <v>8</v>
      </c>
      <c r="M121" s="44">
        <v>4</v>
      </c>
      <c r="N121" s="44">
        <v>0</v>
      </c>
      <c r="O121" s="44">
        <v>5</v>
      </c>
      <c r="P121" s="44"/>
      <c r="Q121" s="44"/>
      <c r="R121" s="44">
        <f t="shared" ref="R121:R124" si="64">S121+T121</f>
        <v>0</v>
      </c>
      <c r="S121" s="44"/>
      <c r="T121" s="44"/>
    </row>
    <row r="122" spans="1:22" s="45" customFormat="1" ht="18" customHeight="1" x14ac:dyDescent="0.25">
      <c r="A122" s="9">
        <v>2</v>
      </c>
      <c r="B122" s="10" t="s">
        <v>67</v>
      </c>
      <c r="C122" s="44">
        <f t="shared" si="62"/>
        <v>39</v>
      </c>
      <c r="D122" s="44">
        <v>29</v>
      </c>
      <c r="E122" s="44"/>
      <c r="F122" s="44">
        <v>10</v>
      </c>
      <c r="G122" s="44">
        <v>2</v>
      </c>
      <c r="H122" s="44">
        <v>10</v>
      </c>
      <c r="I122" s="44"/>
      <c r="J122" s="48">
        <f t="shared" si="63"/>
        <v>0</v>
      </c>
      <c r="K122" s="44"/>
      <c r="L122" s="44"/>
      <c r="M122" s="44"/>
      <c r="N122" s="44"/>
      <c r="O122" s="44"/>
      <c r="P122" s="44"/>
      <c r="Q122" s="44"/>
      <c r="R122" s="44">
        <f t="shared" si="64"/>
        <v>0</v>
      </c>
      <c r="S122" s="44"/>
      <c r="T122" s="44"/>
    </row>
    <row r="123" spans="1:22" s="45" customFormat="1" ht="18" customHeight="1" x14ac:dyDescent="0.25">
      <c r="A123" s="9">
        <v>3</v>
      </c>
      <c r="B123" s="10" t="s">
        <v>68</v>
      </c>
      <c r="C123" s="44">
        <f t="shared" si="62"/>
        <v>14</v>
      </c>
      <c r="D123" s="44">
        <v>11</v>
      </c>
      <c r="E123" s="44"/>
      <c r="F123" s="44">
        <v>3</v>
      </c>
      <c r="G123" s="44"/>
      <c r="H123" s="44">
        <v>12</v>
      </c>
      <c r="I123" s="44">
        <v>1</v>
      </c>
      <c r="J123" s="48">
        <f t="shared" si="63"/>
        <v>1</v>
      </c>
      <c r="K123" s="44"/>
      <c r="L123" s="44"/>
      <c r="M123" s="44">
        <v>1</v>
      </c>
      <c r="N123" s="44"/>
      <c r="O123" s="44"/>
      <c r="P123" s="44"/>
      <c r="Q123" s="44"/>
      <c r="R123" s="44">
        <f t="shared" si="64"/>
        <v>0</v>
      </c>
      <c r="S123" s="44"/>
      <c r="T123" s="44"/>
    </row>
    <row r="124" spans="1:22" s="45" customFormat="1" ht="18.75" customHeight="1" x14ac:dyDescent="0.25">
      <c r="A124" s="9">
        <v>4</v>
      </c>
      <c r="B124" s="25" t="s">
        <v>237</v>
      </c>
      <c r="C124" s="44">
        <f t="shared" si="62"/>
        <v>201</v>
      </c>
      <c r="D124" s="44"/>
      <c r="E124" s="44"/>
      <c r="F124" s="44">
        <v>201</v>
      </c>
      <c r="G124" s="44">
        <v>6</v>
      </c>
      <c r="H124" s="44">
        <v>108</v>
      </c>
      <c r="I124" s="44"/>
      <c r="J124" s="48">
        <f t="shared" si="63"/>
        <v>0</v>
      </c>
      <c r="K124" s="44"/>
      <c r="L124" s="44"/>
      <c r="M124" s="44"/>
      <c r="N124" s="44"/>
      <c r="O124" s="44"/>
      <c r="P124" s="44"/>
      <c r="Q124" s="44"/>
      <c r="R124" s="44">
        <f t="shared" si="64"/>
        <v>0</v>
      </c>
      <c r="S124" s="44"/>
      <c r="T124" s="44"/>
    </row>
    <row r="125" spans="1:22" s="45" customFormat="1" ht="15.75" customHeight="1" x14ac:dyDescent="0.25">
      <c r="A125" s="9">
        <v>5</v>
      </c>
      <c r="B125" s="10" t="s">
        <v>69</v>
      </c>
      <c r="C125" s="44">
        <f t="shared" si="62"/>
        <v>177</v>
      </c>
      <c r="D125" s="44">
        <v>136</v>
      </c>
      <c r="E125" s="44">
        <v>1</v>
      </c>
      <c r="F125" s="44">
        <v>40</v>
      </c>
      <c r="G125" s="44">
        <v>12</v>
      </c>
      <c r="H125" s="44">
        <v>129</v>
      </c>
      <c r="I125" s="44">
        <v>9</v>
      </c>
      <c r="J125" s="48">
        <f t="shared" si="63"/>
        <v>18</v>
      </c>
      <c r="K125" s="44"/>
      <c r="L125" s="44">
        <v>5</v>
      </c>
      <c r="M125" s="44">
        <v>8</v>
      </c>
      <c r="N125" s="44"/>
      <c r="O125" s="44">
        <v>5</v>
      </c>
      <c r="P125" s="44"/>
      <c r="Q125" s="44"/>
      <c r="R125" s="44">
        <v>7</v>
      </c>
      <c r="S125" s="44">
        <v>7</v>
      </c>
      <c r="T125" s="44"/>
    </row>
    <row r="126" spans="1:22" s="45" customFormat="1" ht="18" customHeight="1" x14ac:dyDescent="0.25">
      <c r="A126" s="9">
        <v>6</v>
      </c>
      <c r="B126" s="10" t="s">
        <v>66</v>
      </c>
      <c r="C126" s="44">
        <f t="shared" si="62"/>
        <v>33443</v>
      </c>
      <c r="D126" s="44">
        <v>27835</v>
      </c>
      <c r="E126" s="44">
        <v>4349</v>
      </c>
      <c r="F126" s="44">
        <v>1259</v>
      </c>
      <c r="G126" s="44">
        <v>948</v>
      </c>
      <c r="H126" s="44">
        <v>5601</v>
      </c>
      <c r="I126" s="44">
        <v>2200</v>
      </c>
      <c r="J126" s="48">
        <f t="shared" si="63"/>
        <v>2510</v>
      </c>
      <c r="K126" s="44">
        <v>70</v>
      </c>
      <c r="L126" s="44">
        <v>801</v>
      </c>
      <c r="M126" s="44">
        <v>1101</v>
      </c>
      <c r="N126" s="44">
        <v>0</v>
      </c>
      <c r="O126" s="44">
        <v>538</v>
      </c>
      <c r="P126" s="44">
        <v>0</v>
      </c>
      <c r="Q126" s="44">
        <v>613</v>
      </c>
      <c r="R126" s="44">
        <v>1278</v>
      </c>
      <c r="S126" s="44">
        <v>1657</v>
      </c>
      <c r="T126" s="44">
        <v>18</v>
      </c>
    </row>
    <row r="127" spans="1:22" s="45" customFormat="1" ht="18" customHeight="1" x14ac:dyDescent="0.25">
      <c r="A127" s="9">
        <v>7</v>
      </c>
      <c r="B127" s="10" t="s">
        <v>70</v>
      </c>
      <c r="C127" s="44">
        <f t="shared" si="62"/>
        <v>0</v>
      </c>
      <c r="D127" s="44"/>
      <c r="E127" s="44"/>
      <c r="F127" s="44"/>
      <c r="G127" s="44"/>
      <c r="H127" s="44"/>
      <c r="I127" s="44"/>
      <c r="J127" s="48">
        <f t="shared" si="63"/>
        <v>1</v>
      </c>
      <c r="K127" s="44"/>
      <c r="L127" s="44">
        <v>1</v>
      </c>
      <c r="M127" s="44"/>
      <c r="N127" s="44"/>
      <c r="O127" s="44"/>
      <c r="P127" s="44"/>
      <c r="Q127" s="44"/>
      <c r="R127" s="44">
        <f t="shared" ref="R127:R132" si="65">S127+T127</f>
        <v>0</v>
      </c>
      <c r="S127" s="44"/>
      <c r="T127" s="44"/>
    </row>
    <row r="128" spans="1:22" s="45" customFormat="1" ht="18" customHeight="1" x14ac:dyDescent="0.25">
      <c r="A128" s="9">
        <v>8</v>
      </c>
      <c r="B128" s="10" t="s">
        <v>65</v>
      </c>
      <c r="C128" s="44">
        <f t="shared" si="62"/>
        <v>71</v>
      </c>
      <c r="D128" s="44"/>
      <c r="E128" s="44"/>
      <c r="F128" s="44">
        <v>71</v>
      </c>
      <c r="G128" s="44"/>
      <c r="H128" s="44">
        <v>71</v>
      </c>
      <c r="I128" s="44"/>
      <c r="J128" s="48">
        <f t="shared" si="63"/>
        <v>0</v>
      </c>
      <c r="K128" s="44"/>
      <c r="L128" s="44"/>
      <c r="M128" s="44"/>
      <c r="N128" s="44"/>
      <c r="O128" s="44"/>
      <c r="P128" s="44"/>
      <c r="Q128" s="44"/>
      <c r="R128" s="44">
        <f t="shared" si="65"/>
        <v>0</v>
      </c>
      <c r="S128" s="44"/>
      <c r="T128" s="44"/>
    </row>
    <row r="129" spans="1:22" s="45" customFormat="1" ht="18" customHeight="1" x14ac:dyDescent="0.25">
      <c r="A129" s="9">
        <v>9</v>
      </c>
      <c r="B129" s="10" t="s">
        <v>132</v>
      </c>
      <c r="C129" s="44">
        <f t="shared" si="62"/>
        <v>0</v>
      </c>
      <c r="D129" s="44"/>
      <c r="E129" s="44"/>
      <c r="F129" s="44"/>
      <c r="G129" s="44"/>
      <c r="H129" s="44"/>
      <c r="I129" s="44"/>
      <c r="J129" s="48">
        <f t="shared" si="63"/>
        <v>1</v>
      </c>
      <c r="K129" s="44"/>
      <c r="L129" s="44"/>
      <c r="M129" s="44">
        <v>1</v>
      </c>
      <c r="N129" s="44"/>
      <c r="O129" s="44"/>
      <c r="P129" s="44"/>
      <c r="Q129" s="44"/>
      <c r="R129" s="44">
        <f t="shared" si="65"/>
        <v>0</v>
      </c>
      <c r="S129" s="44"/>
      <c r="T129" s="44"/>
    </row>
    <row r="130" spans="1:22" s="45" customFormat="1" ht="18" customHeight="1" x14ac:dyDescent="0.25">
      <c r="A130" s="9">
        <v>10</v>
      </c>
      <c r="B130" s="10" t="s">
        <v>133</v>
      </c>
      <c r="C130" s="44">
        <f t="shared" si="62"/>
        <v>0</v>
      </c>
      <c r="D130" s="44"/>
      <c r="E130" s="44"/>
      <c r="F130" s="44"/>
      <c r="G130" s="44"/>
      <c r="H130" s="44"/>
      <c r="I130" s="44"/>
      <c r="J130" s="48">
        <f t="shared" si="63"/>
        <v>1</v>
      </c>
      <c r="K130" s="44"/>
      <c r="L130" s="44">
        <v>1</v>
      </c>
      <c r="M130" s="44"/>
      <c r="N130" s="44"/>
      <c r="O130" s="44"/>
      <c r="P130" s="44"/>
      <c r="Q130" s="44"/>
      <c r="R130" s="44">
        <f t="shared" si="65"/>
        <v>0</v>
      </c>
      <c r="S130" s="44"/>
      <c r="T130" s="44"/>
    </row>
    <row r="131" spans="1:22" s="45" customFormat="1" ht="18" customHeight="1" x14ac:dyDescent="0.25">
      <c r="A131" s="9">
        <v>11</v>
      </c>
      <c r="B131" s="10" t="s">
        <v>238</v>
      </c>
      <c r="C131" s="44">
        <f t="shared" si="62"/>
        <v>20</v>
      </c>
      <c r="D131" s="44"/>
      <c r="E131" s="44"/>
      <c r="F131" s="44">
        <v>20</v>
      </c>
      <c r="G131" s="44"/>
      <c r="H131" s="44"/>
      <c r="I131" s="44"/>
      <c r="J131" s="48">
        <f t="shared" si="63"/>
        <v>2</v>
      </c>
      <c r="K131" s="44"/>
      <c r="L131" s="44"/>
      <c r="M131" s="44">
        <v>2</v>
      </c>
      <c r="N131" s="44"/>
      <c r="O131" s="44"/>
      <c r="P131" s="44"/>
      <c r="Q131" s="44"/>
      <c r="R131" s="44">
        <f t="shared" si="65"/>
        <v>0</v>
      </c>
      <c r="S131" s="44"/>
      <c r="T131" s="44"/>
    </row>
    <row r="132" spans="1:22" s="45" customFormat="1" ht="18" hidden="1" customHeight="1" x14ac:dyDescent="0.25">
      <c r="A132" s="9">
        <v>12</v>
      </c>
      <c r="B132" s="10" t="s">
        <v>134</v>
      </c>
      <c r="C132" s="44">
        <f t="shared" si="62"/>
        <v>0</v>
      </c>
      <c r="D132" s="44"/>
      <c r="E132" s="44"/>
      <c r="F132" s="44"/>
      <c r="G132" s="44"/>
      <c r="H132" s="44"/>
      <c r="I132" s="44"/>
      <c r="J132" s="48">
        <f t="shared" si="63"/>
        <v>0</v>
      </c>
      <c r="K132" s="44"/>
      <c r="L132" s="44"/>
      <c r="M132" s="44"/>
      <c r="N132" s="44"/>
      <c r="O132" s="44"/>
      <c r="P132" s="44"/>
      <c r="Q132" s="44"/>
      <c r="R132" s="44">
        <f t="shared" si="65"/>
        <v>0</v>
      </c>
      <c r="S132" s="44"/>
      <c r="T132" s="44"/>
    </row>
    <row r="133" spans="1:22" s="45" customFormat="1" ht="18" customHeight="1" x14ac:dyDescent="0.25">
      <c r="A133" s="87" t="s">
        <v>14</v>
      </c>
      <c r="B133" s="88"/>
      <c r="C133" s="44">
        <f>D133+E133+F133</f>
        <v>35188</v>
      </c>
      <c r="D133" s="44">
        <f t="shared" ref="D133:T133" si="66">SUM(D121:D132)</f>
        <v>28465</v>
      </c>
      <c r="E133" s="44">
        <f t="shared" si="66"/>
        <v>4351</v>
      </c>
      <c r="F133" s="44">
        <f t="shared" si="66"/>
        <v>2372</v>
      </c>
      <c r="G133" s="44">
        <f t="shared" si="66"/>
        <v>1161</v>
      </c>
      <c r="H133" s="44">
        <f t="shared" si="66"/>
        <v>6417</v>
      </c>
      <c r="I133" s="44">
        <f t="shared" si="66"/>
        <v>2233</v>
      </c>
      <c r="J133" s="44">
        <f t="shared" si="66"/>
        <v>2551</v>
      </c>
      <c r="K133" s="44">
        <f t="shared" si="66"/>
        <v>70</v>
      </c>
      <c r="L133" s="44">
        <f t="shared" si="66"/>
        <v>816</v>
      </c>
      <c r="M133" s="44">
        <f t="shared" si="66"/>
        <v>1117</v>
      </c>
      <c r="N133" s="44">
        <f t="shared" si="66"/>
        <v>0</v>
      </c>
      <c r="O133" s="44">
        <f t="shared" si="66"/>
        <v>548</v>
      </c>
      <c r="P133" s="44">
        <f t="shared" si="66"/>
        <v>0</v>
      </c>
      <c r="Q133" s="44">
        <f t="shared" si="66"/>
        <v>613</v>
      </c>
      <c r="R133" s="44">
        <f t="shared" si="66"/>
        <v>1285</v>
      </c>
      <c r="S133" s="44">
        <f t="shared" si="66"/>
        <v>1664</v>
      </c>
      <c r="T133" s="44">
        <f t="shared" si="66"/>
        <v>18</v>
      </c>
      <c r="V133" s="82">
        <f>C133+J133+S133+T133</f>
        <v>39421</v>
      </c>
    </row>
    <row r="134" spans="1:22" s="45" customFormat="1" ht="18" customHeight="1" x14ac:dyDescent="0.25">
      <c r="A134" s="17"/>
      <c r="B134" s="27" t="s">
        <v>117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58"/>
    </row>
    <row r="135" spans="1:22" s="45" customFormat="1" ht="18" customHeight="1" x14ac:dyDescent="0.25">
      <c r="A135" s="2">
        <v>1</v>
      </c>
      <c r="B135" s="5" t="s">
        <v>71</v>
      </c>
      <c r="C135" s="44">
        <f t="shared" ref="C135:C141" si="67">D135+E135+F135</f>
        <v>5048</v>
      </c>
      <c r="D135" s="44">
        <v>4603</v>
      </c>
      <c r="E135" s="44">
        <v>307</v>
      </c>
      <c r="F135" s="44">
        <v>138</v>
      </c>
      <c r="G135" s="44">
        <v>885</v>
      </c>
      <c r="H135" s="44">
        <v>2241</v>
      </c>
      <c r="I135" s="44">
        <v>25</v>
      </c>
      <c r="J135" s="48">
        <f t="shared" ref="J135:J141" si="68">K135+L135+M135+N135+O135+P135</f>
        <v>544</v>
      </c>
      <c r="K135" s="44">
        <v>0</v>
      </c>
      <c r="L135" s="44">
        <v>114</v>
      </c>
      <c r="M135" s="44">
        <v>220</v>
      </c>
      <c r="N135" s="44">
        <v>0</v>
      </c>
      <c r="O135" s="44">
        <v>156</v>
      </c>
      <c r="P135" s="44">
        <v>54</v>
      </c>
      <c r="Q135" s="44">
        <v>10</v>
      </c>
      <c r="R135" s="44">
        <v>125</v>
      </c>
      <c r="S135" s="44">
        <v>127</v>
      </c>
      <c r="T135" s="44">
        <v>13</v>
      </c>
    </row>
    <row r="136" spans="1:22" s="45" customFormat="1" ht="18" customHeight="1" x14ac:dyDescent="0.25">
      <c r="A136" s="2">
        <v>2</v>
      </c>
      <c r="B136" s="5" t="s">
        <v>73</v>
      </c>
      <c r="C136" s="44">
        <f t="shared" si="67"/>
        <v>233</v>
      </c>
      <c r="D136" s="44">
        <v>110</v>
      </c>
      <c r="E136" s="44">
        <v>122</v>
      </c>
      <c r="F136" s="44">
        <v>1</v>
      </c>
      <c r="G136" s="44">
        <v>48</v>
      </c>
      <c r="H136" s="44">
        <v>207</v>
      </c>
      <c r="I136" s="44">
        <v>3</v>
      </c>
      <c r="J136" s="48">
        <f t="shared" si="68"/>
        <v>37</v>
      </c>
      <c r="K136" s="44">
        <v>0</v>
      </c>
      <c r="L136" s="44">
        <v>6</v>
      </c>
      <c r="M136" s="44">
        <v>15</v>
      </c>
      <c r="N136" s="44">
        <v>0</v>
      </c>
      <c r="O136" s="44">
        <v>16</v>
      </c>
      <c r="P136" s="44">
        <v>0</v>
      </c>
      <c r="Q136" s="44">
        <v>7</v>
      </c>
      <c r="R136" s="44">
        <f t="shared" ref="R136:R141" si="69">S136+T136</f>
        <v>18</v>
      </c>
      <c r="S136" s="44">
        <v>18</v>
      </c>
      <c r="T136" s="44">
        <v>0</v>
      </c>
    </row>
    <row r="137" spans="1:22" s="45" customFormat="1" ht="18" customHeight="1" x14ac:dyDescent="0.25">
      <c r="A137" s="2">
        <v>3</v>
      </c>
      <c r="B137" s="5" t="s">
        <v>72</v>
      </c>
      <c r="C137" s="44">
        <f t="shared" si="67"/>
        <v>563</v>
      </c>
      <c r="D137" s="44">
        <v>521</v>
      </c>
      <c r="E137" s="44">
        <v>1</v>
      </c>
      <c r="F137" s="44">
        <v>41</v>
      </c>
      <c r="G137" s="44">
        <v>106</v>
      </c>
      <c r="H137" s="44">
        <v>0</v>
      </c>
      <c r="I137" s="44">
        <v>4</v>
      </c>
      <c r="J137" s="48">
        <f t="shared" si="68"/>
        <v>45</v>
      </c>
      <c r="K137" s="44">
        <v>0</v>
      </c>
      <c r="L137" s="44">
        <v>4</v>
      </c>
      <c r="M137" s="44">
        <v>21</v>
      </c>
      <c r="N137" s="44">
        <v>0</v>
      </c>
      <c r="O137" s="44">
        <v>20</v>
      </c>
      <c r="P137" s="44">
        <v>0</v>
      </c>
      <c r="Q137" s="44">
        <v>0</v>
      </c>
      <c r="R137" s="44">
        <f t="shared" si="69"/>
        <v>3</v>
      </c>
      <c r="S137" s="44">
        <v>0</v>
      </c>
      <c r="T137" s="44">
        <v>3</v>
      </c>
    </row>
    <row r="138" spans="1:22" s="45" customFormat="1" ht="18" customHeight="1" x14ac:dyDescent="0.25">
      <c r="A138" s="2">
        <v>4</v>
      </c>
      <c r="B138" s="5" t="s">
        <v>148</v>
      </c>
      <c r="C138" s="44">
        <f t="shared" si="67"/>
        <v>9</v>
      </c>
      <c r="D138" s="44">
        <v>9</v>
      </c>
      <c r="E138" s="44">
        <v>0</v>
      </c>
      <c r="F138" s="44">
        <v>0</v>
      </c>
      <c r="G138" s="44">
        <v>5</v>
      </c>
      <c r="H138" s="44">
        <v>9</v>
      </c>
      <c r="I138" s="44">
        <v>0</v>
      </c>
      <c r="J138" s="48">
        <f t="shared" si="68"/>
        <v>1</v>
      </c>
      <c r="K138" s="44">
        <v>0</v>
      </c>
      <c r="L138" s="44">
        <v>0</v>
      </c>
      <c r="M138" s="44">
        <v>0</v>
      </c>
      <c r="N138" s="44">
        <v>0</v>
      </c>
      <c r="O138" s="44">
        <v>1</v>
      </c>
      <c r="P138" s="44">
        <v>0</v>
      </c>
      <c r="Q138" s="44">
        <v>0</v>
      </c>
      <c r="R138" s="44">
        <f t="shared" si="69"/>
        <v>0</v>
      </c>
      <c r="S138" s="44"/>
      <c r="T138" s="44"/>
    </row>
    <row r="139" spans="1:22" s="45" customFormat="1" ht="18" customHeight="1" x14ac:dyDescent="0.25">
      <c r="A139" s="2">
        <v>5</v>
      </c>
      <c r="B139" s="5" t="s">
        <v>255</v>
      </c>
      <c r="C139" s="44">
        <f t="shared" si="67"/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8">
        <f t="shared" si="68"/>
        <v>2</v>
      </c>
      <c r="K139" s="44">
        <v>0</v>
      </c>
      <c r="L139" s="44">
        <v>0</v>
      </c>
      <c r="M139" s="44">
        <v>2</v>
      </c>
      <c r="N139" s="44">
        <v>0</v>
      </c>
      <c r="O139" s="44">
        <v>0</v>
      </c>
      <c r="P139" s="44">
        <v>0</v>
      </c>
      <c r="Q139" s="44">
        <v>0</v>
      </c>
      <c r="R139" s="44">
        <f t="shared" si="69"/>
        <v>0</v>
      </c>
      <c r="S139" s="44"/>
      <c r="T139" s="44"/>
    </row>
    <row r="140" spans="1:22" s="45" customFormat="1" ht="18" customHeight="1" x14ac:dyDescent="0.25">
      <c r="A140" s="2">
        <v>6</v>
      </c>
      <c r="B140" s="5" t="s">
        <v>149</v>
      </c>
      <c r="C140" s="44">
        <f t="shared" si="67"/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8">
        <f t="shared" si="68"/>
        <v>2</v>
      </c>
      <c r="K140" s="44">
        <v>0</v>
      </c>
      <c r="L140" s="44">
        <v>0</v>
      </c>
      <c r="M140" s="44">
        <v>2</v>
      </c>
      <c r="N140" s="44">
        <v>0</v>
      </c>
      <c r="O140" s="44">
        <v>0</v>
      </c>
      <c r="P140" s="44">
        <v>0</v>
      </c>
      <c r="Q140" s="44">
        <v>0</v>
      </c>
      <c r="R140" s="44">
        <f t="shared" si="69"/>
        <v>0</v>
      </c>
      <c r="S140" s="44"/>
      <c r="T140" s="44"/>
    </row>
    <row r="141" spans="1:22" s="45" customFormat="1" ht="18" customHeight="1" x14ac:dyDescent="0.25">
      <c r="A141" s="2">
        <v>7</v>
      </c>
      <c r="B141" s="5" t="s">
        <v>150</v>
      </c>
      <c r="C141" s="44">
        <f t="shared" si="67"/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8">
        <f t="shared" si="68"/>
        <v>2</v>
      </c>
      <c r="K141" s="44">
        <v>0</v>
      </c>
      <c r="L141" s="44">
        <v>2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f t="shared" si="69"/>
        <v>0</v>
      </c>
      <c r="S141" s="44"/>
      <c r="T141" s="44"/>
    </row>
    <row r="142" spans="1:22" s="45" customFormat="1" ht="18" customHeight="1" x14ac:dyDescent="0.25">
      <c r="A142" s="87" t="s">
        <v>14</v>
      </c>
      <c r="B142" s="88"/>
      <c r="C142" s="44">
        <f>D142+E142+F142</f>
        <v>5853</v>
      </c>
      <c r="D142" s="48">
        <f>SUM(D135:D141)</f>
        <v>5243</v>
      </c>
      <c r="E142" s="48">
        <f>SUM(E135:E141)</f>
        <v>430</v>
      </c>
      <c r="F142" s="48">
        <f>SUM(F135:F141)</f>
        <v>180</v>
      </c>
      <c r="G142" s="48">
        <f>SUM(G135:G141)</f>
        <v>1044</v>
      </c>
      <c r="H142" s="48">
        <f t="shared" ref="H142:T142" si="70">SUM(H135:H141)</f>
        <v>2457</v>
      </c>
      <c r="I142" s="48">
        <f t="shared" si="70"/>
        <v>32</v>
      </c>
      <c r="J142" s="48">
        <f t="shared" si="70"/>
        <v>633</v>
      </c>
      <c r="K142" s="48">
        <f t="shared" si="70"/>
        <v>0</v>
      </c>
      <c r="L142" s="48">
        <f t="shared" si="70"/>
        <v>126</v>
      </c>
      <c r="M142" s="48">
        <f t="shared" si="70"/>
        <v>260</v>
      </c>
      <c r="N142" s="48">
        <f t="shared" si="70"/>
        <v>0</v>
      </c>
      <c r="O142" s="48">
        <f t="shared" si="70"/>
        <v>193</v>
      </c>
      <c r="P142" s="48">
        <f t="shared" si="70"/>
        <v>54</v>
      </c>
      <c r="Q142" s="48">
        <f t="shared" si="70"/>
        <v>17</v>
      </c>
      <c r="R142" s="48">
        <f t="shared" si="70"/>
        <v>146</v>
      </c>
      <c r="S142" s="48">
        <f t="shared" si="70"/>
        <v>145</v>
      </c>
      <c r="T142" s="48">
        <f t="shared" si="70"/>
        <v>16</v>
      </c>
    </row>
    <row r="143" spans="1:22" s="45" customFormat="1" ht="18" customHeight="1" x14ac:dyDescent="0.25">
      <c r="A143" s="28"/>
      <c r="B143" s="29" t="s">
        <v>118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62"/>
    </row>
    <row r="144" spans="1:22" s="45" customFormat="1" ht="18" customHeight="1" x14ac:dyDescent="0.25">
      <c r="A144" s="2">
        <v>1</v>
      </c>
      <c r="B144" s="5" t="s">
        <v>25</v>
      </c>
      <c r="C144" s="44">
        <f t="shared" ref="C144:C149" si="71">D144+E144+F144</f>
        <v>4286</v>
      </c>
      <c r="D144" s="44">
        <v>2987</v>
      </c>
      <c r="E144" s="44">
        <v>729</v>
      </c>
      <c r="F144" s="44">
        <v>570</v>
      </c>
      <c r="G144" s="44">
        <v>361</v>
      </c>
      <c r="H144" s="44">
        <v>2252</v>
      </c>
      <c r="I144" s="44">
        <v>73</v>
      </c>
      <c r="J144" s="48">
        <f t="shared" ref="J144:J149" si="72">K144+L144+M144+N144+O144+P144</f>
        <v>500</v>
      </c>
      <c r="K144" s="44">
        <v>4</v>
      </c>
      <c r="L144" s="44">
        <v>120</v>
      </c>
      <c r="M144" s="44">
        <v>217</v>
      </c>
      <c r="N144" s="44"/>
      <c r="O144" s="44">
        <v>114</v>
      </c>
      <c r="P144" s="44">
        <v>45</v>
      </c>
      <c r="Q144" s="44">
        <v>36</v>
      </c>
      <c r="R144" s="44">
        <v>181</v>
      </c>
      <c r="S144" s="44">
        <v>181</v>
      </c>
      <c r="T144" s="44"/>
    </row>
    <row r="145" spans="1:20" s="45" customFormat="1" ht="18" customHeight="1" x14ac:dyDescent="0.25">
      <c r="A145" s="2">
        <v>2</v>
      </c>
      <c r="B145" s="5" t="s">
        <v>26</v>
      </c>
      <c r="C145" s="44">
        <f t="shared" si="71"/>
        <v>149</v>
      </c>
      <c r="D145" s="44">
        <v>144</v>
      </c>
      <c r="E145" s="44">
        <v>0</v>
      </c>
      <c r="F145" s="44">
        <v>5</v>
      </c>
      <c r="G145" s="44">
        <v>5</v>
      </c>
      <c r="H145" s="44">
        <v>149</v>
      </c>
      <c r="I145" s="44">
        <v>4</v>
      </c>
      <c r="J145" s="48">
        <f t="shared" si="72"/>
        <v>16</v>
      </c>
      <c r="K145" s="44"/>
      <c r="L145" s="44">
        <v>2</v>
      </c>
      <c r="M145" s="44">
        <v>8</v>
      </c>
      <c r="N145" s="44"/>
      <c r="O145" s="44">
        <v>4</v>
      </c>
      <c r="P145" s="44">
        <v>2</v>
      </c>
      <c r="Q145" s="44"/>
      <c r="R145" s="44">
        <f t="shared" ref="R145:R148" si="73">S145+T145</f>
        <v>0</v>
      </c>
      <c r="S145" s="44"/>
      <c r="T145" s="44"/>
    </row>
    <row r="146" spans="1:20" s="45" customFormat="1" ht="18" customHeight="1" x14ac:dyDescent="0.25">
      <c r="A146" s="2">
        <v>3</v>
      </c>
      <c r="B146" s="5" t="s">
        <v>27</v>
      </c>
      <c r="C146" s="44">
        <f t="shared" si="71"/>
        <v>19</v>
      </c>
      <c r="D146" s="44">
        <v>19</v>
      </c>
      <c r="E146" s="44">
        <v>0</v>
      </c>
      <c r="F146" s="44">
        <v>0</v>
      </c>
      <c r="G146" s="44">
        <v>0</v>
      </c>
      <c r="H146" s="44">
        <v>0</v>
      </c>
      <c r="I146" s="44">
        <v>2</v>
      </c>
      <c r="J146" s="48">
        <f t="shared" si="72"/>
        <v>6</v>
      </c>
      <c r="K146" s="44"/>
      <c r="L146" s="44">
        <v>3</v>
      </c>
      <c r="M146" s="44">
        <v>2</v>
      </c>
      <c r="N146" s="44"/>
      <c r="O146" s="44">
        <v>1</v>
      </c>
      <c r="P146" s="44"/>
      <c r="Q146" s="44"/>
      <c r="R146" s="44">
        <f t="shared" si="73"/>
        <v>0</v>
      </c>
      <c r="S146" s="44"/>
      <c r="T146" s="44"/>
    </row>
    <row r="147" spans="1:20" s="45" customFormat="1" ht="18" customHeight="1" x14ac:dyDescent="0.25">
      <c r="A147" s="7">
        <v>4</v>
      </c>
      <c r="B147" s="8" t="s">
        <v>28</v>
      </c>
      <c r="C147" s="44">
        <f t="shared" si="71"/>
        <v>8</v>
      </c>
      <c r="D147" s="48">
        <v>5</v>
      </c>
      <c r="E147" s="48">
        <v>0</v>
      </c>
      <c r="F147" s="48">
        <v>3</v>
      </c>
      <c r="G147" s="48">
        <v>0</v>
      </c>
      <c r="H147" s="48">
        <v>9</v>
      </c>
      <c r="I147" s="48">
        <v>0</v>
      </c>
      <c r="J147" s="48">
        <f t="shared" si="72"/>
        <v>3</v>
      </c>
      <c r="K147" s="48"/>
      <c r="L147" s="48"/>
      <c r="M147" s="48">
        <v>1</v>
      </c>
      <c r="N147" s="48"/>
      <c r="O147" s="48">
        <v>1</v>
      </c>
      <c r="P147" s="48">
        <v>1</v>
      </c>
      <c r="Q147" s="48"/>
      <c r="R147" s="44">
        <f t="shared" si="73"/>
        <v>0</v>
      </c>
      <c r="S147" s="48"/>
      <c r="T147" s="48"/>
    </row>
    <row r="148" spans="1:20" s="45" customFormat="1" ht="18" customHeight="1" x14ac:dyDescent="0.25">
      <c r="A148" s="7">
        <v>5</v>
      </c>
      <c r="B148" s="8" t="s">
        <v>29</v>
      </c>
      <c r="C148" s="44">
        <f t="shared" si="71"/>
        <v>148</v>
      </c>
      <c r="D148" s="48">
        <v>110</v>
      </c>
      <c r="E148" s="48">
        <v>0</v>
      </c>
      <c r="F148" s="48">
        <v>38</v>
      </c>
      <c r="G148" s="48">
        <v>3</v>
      </c>
      <c r="H148" s="48">
        <v>148</v>
      </c>
      <c r="I148" s="48">
        <v>1</v>
      </c>
      <c r="J148" s="48">
        <f t="shared" si="72"/>
        <v>9</v>
      </c>
      <c r="K148" s="48"/>
      <c r="L148" s="48"/>
      <c r="M148" s="48">
        <v>3</v>
      </c>
      <c r="N148" s="48"/>
      <c r="O148" s="48">
        <v>3</v>
      </c>
      <c r="P148" s="48">
        <v>3</v>
      </c>
      <c r="Q148" s="48"/>
      <c r="R148" s="44">
        <f t="shared" si="73"/>
        <v>0</v>
      </c>
      <c r="S148" s="48"/>
      <c r="T148" s="48"/>
    </row>
    <row r="149" spans="1:20" s="45" customFormat="1" ht="18" customHeight="1" x14ac:dyDescent="0.25">
      <c r="A149" s="7">
        <v>6</v>
      </c>
      <c r="B149" s="8" t="s">
        <v>30</v>
      </c>
      <c r="C149" s="44">
        <f t="shared" si="71"/>
        <v>97</v>
      </c>
      <c r="D149" s="48">
        <v>71</v>
      </c>
      <c r="E149" s="48">
        <v>7</v>
      </c>
      <c r="F149" s="48">
        <v>19</v>
      </c>
      <c r="G149" s="48">
        <v>2</v>
      </c>
      <c r="H149" s="48">
        <v>97</v>
      </c>
      <c r="I149" s="48">
        <v>3</v>
      </c>
      <c r="J149" s="48">
        <f t="shared" si="72"/>
        <v>10</v>
      </c>
      <c r="K149" s="48">
        <v>1</v>
      </c>
      <c r="L149" s="48">
        <v>1</v>
      </c>
      <c r="M149" s="48">
        <v>6</v>
      </c>
      <c r="N149" s="48"/>
      <c r="O149" s="48">
        <v>2</v>
      </c>
      <c r="P149" s="48"/>
      <c r="Q149" s="48"/>
      <c r="R149" s="44">
        <v>9</v>
      </c>
      <c r="S149" s="48">
        <v>9</v>
      </c>
      <c r="T149" s="48"/>
    </row>
    <row r="150" spans="1:20" s="45" customFormat="1" ht="18" customHeight="1" x14ac:dyDescent="0.25">
      <c r="A150" s="87" t="s">
        <v>14</v>
      </c>
      <c r="B150" s="88"/>
      <c r="C150" s="44">
        <f>D150+E150+F150</f>
        <v>4707</v>
      </c>
      <c r="D150" s="48">
        <f t="shared" ref="D150:T150" si="74">SUM(D144:D149)</f>
        <v>3336</v>
      </c>
      <c r="E150" s="48">
        <f t="shared" si="74"/>
        <v>736</v>
      </c>
      <c r="F150" s="48">
        <f t="shared" si="74"/>
        <v>635</v>
      </c>
      <c r="G150" s="48">
        <f t="shared" si="74"/>
        <v>371</v>
      </c>
      <c r="H150" s="48">
        <f t="shared" si="74"/>
        <v>2655</v>
      </c>
      <c r="I150" s="48">
        <f t="shared" si="74"/>
        <v>83</v>
      </c>
      <c r="J150" s="48">
        <f t="shared" si="74"/>
        <v>544</v>
      </c>
      <c r="K150" s="48">
        <f t="shared" si="74"/>
        <v>5</v>
      </c>
      <c r="L150" s="48">
        <f t="shared" si="74"/>
        <v>126</v>
      </c>
      <c r="M150" s="48">
        <f t="shared" si="74"/>
        <v>237</v>
      </c>
      <c r="N150" s="48">
        <f t="shared" si="74"/>
        <v>0</v>
      </c>
      <c r="O150" s="48">
        <f t="shared" si="74"/>
        <v>125</v>
      </c>
      <c r="P150" s="48">
        <f t="shared" si="74"/>
        <v>51</v>
      </c>
      <c r="Q150" s="48">
        <f t="shared" si="74"/>
        <v>36</v>
      </c>
      <c r="R150" s="48">
        <f t="shared" si="74"/>
        <v>190</v>
      </c>
      <c r="S150" s="48">
        <f t="shared" si="74"/>
        <v>190</v>
      </c>
      <c r="T150" s="48">
        <f t="shared" si="74"/>
        <v>0</v>
      </c>
    </row>
    <row r="151" spans="1:20" s="45" customFormat="1" ht="18" customHeight="1" x14ac:dyDescent="0.25">
      <c r="A151" s="15"/>
      <c r="B151" s="30" t="s">
        <v>119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68"/>
      <c r="S151" s="30"/>
      <c r="T151" s="51"/>
    </row>
    <row r="152" spans="1:20" s="45" customFormat="1" ht="18" customHeight="1" x14ac:dyDescent="0.25">
      <c r="A152" s="2">
        <v>1</v>
      </c>
      <c r="B152" s="31" t="s">
        <v>179</v>
      </c>
      <c r="C152" s="69">
        <f>D152+E152+F152</f>
        <v>84</v>
      </c>
      <c r="D152" s="70">
        <v>74</v>
      </c>
      <c r="E152" s="70">
        <v>1</v>
      </c>
      <c r="F152" s="70">
        <v>9</v>
      </c>
      <c r="G152" s="70">
        <v>9</v>
      </c>
      <c r="H152" s="71">
        <v>77</v>
      </c>
      <c r="I152" s="72">
        <v>3</v>
      </c>
      <c r="J152" s="44">
        <f>K152+M152+N152+O152+P152+L152</f>
        <v>16</v>
      </c>
      <c r="K152" s="73">
        <v>1</v>
      </c>
      <c r="L152" s="73">
        <v>3</v>
      </c>
      <c r="M152" s="73">
        <v>5</v>
      </c>
      <c r="N152" s="73">
        <v>0</v>
      </c>
      <c r="O152" s="73">
        <v>4</v>
      </c>
      <c r="P152" s="73">
        <v>3</v>
      </c>
      <c r="Q152" s="74"/>
      <c r="R152" s="44">
        <f t="shared" ref="R152:R185" si="75">S152+T152</f>
        <v>0</v>
      </c>
      <c r="S152" s="74"/>
      <c r="T152" s="74"/>
    </row>
    <row r="153" spans="1:20" s="45" customFormat="1" ht="18" customHeight="1" x14ac:dyDescent="0.25">
      <c r="A153" s="2">
        <v>2</v>
      </c>
      <c r="B153" s="31" t="s">
        <v>180</v>
      </c>
      <c r="C153" s="69">
        <f t="shared" ref="C153:C185" si="76">D153+E153+F153</f>
        <v>190</v>
      </c>
      <c r="D153" s="70">
        <v>182</v>
      </c>
      <c r="E153" s="70">
        <v>3</v>
      </c>
      <c r="F153" s="70">
        <v>5</v>
      </c>
      <c r="G153" s="70">
        <v>14</v>
      </c>
      <c r="H153" s="71">
        <v>189</v>
      </c>
      <c r="I153" s="72">
        <v>17</v>
      </c>
      <c r="J153" s="44">
        <f t="shared" ref="J153:J185" si="77">K153+M153+N153+O153+P153+L153</f>
        <v>9</v>
      </c>
      <c r="K153" s="73"/>
      <c r="L153" s="73">
        <v>2</v>
      </c>
      <c r="M153" s="73">
        <v>2</v>
      </c>
      <c r="N153" s="73">
        <v>0</v>
      </c>
      <c r="O153" s="73">
        <v>5</v>
      </c>
      <c r="P153" s="73"/>
      <c r="Q153" s="74"/>
      <c r="R153" s="44">
        <f t="shared" si="75"/>
        <v>0</v>
      </c>
      <c r="S153" s="74"/>
      <c r="T153" s="74"/>
    </row>
    <row r="154" spans="1:20" s="45" customFormat="1" ht="18" customHeight="1" x14ac:dyDescent="0.25">
      <c r="A154" s="2">
        <v>3</v>
      </c>
      <c r="B154" s="31" t="s">
        <v>181</v>
      </c>
      <c r="C154" s="69">
        <f t="shared" si="76"/>
        <v>4</v>
      </c>
      <c r="D154" s="70">
        <v>4</v>
      </c>
      <c r="E154" s="70"/>
      <c r="F154" s="70"/>
      <c r="G154" s="70">
        <v>1</v>
      </c>
      <c r="H154" s="75"/>
      <c r="I154" s="76">
        <v>1</v>
      </c>
      <c r="J154" s="44">
        <f t="shared" si="77"/>
        <v>0</v>
      </c>
      <c r="K154" s="77"/>
      <c r="L154" s="77"/>
      <c r="M154" s="77"/>
      <c r="N154" s="73">
        <v>0</v>
      </c>
      <c r="O154" s="77"/>
      <c r="P154" s="77"/>
      <c r="Q154" s="70"/>
      <c r="R154" s="44">
        <f t="shared" si="75"/>
        <v>0</v>
      </c>
      <c r="S154" s="70"/>
      <c r="T154" s="70"/>
    </row>
    <row r="155" spans="1:20" s="45" customFormat="1" ht="17.25" customHeight="1" x14ac:dyDescent="0.25">
      <c r="A155" s="2">
        <v>4</v>
      </c>
      <c r="B155" s="31" t="s">
        <v>182</v>
      </c>
      <c r="C155" s="78">
        <f t="shared" si="76"/>
        <v>1</v>
      </c>
      <c r="D155" s="70">
        <v>1</v>
      </c>
      <c r="E155" s="70"/>
      <c r="F155" s="70"/>
      <c r="G155" s="70">
        <v>1</v>
      </c>
      <c r="H155" s="71"/>
      <c r="I155" s="72"/>
      <c r="J155" s="44">
        <f t="shared" si="77"/>
        <v>0</v>
      </c>
      <c r="K155" s="70"/>
      <c r="L155" s="70"/>
      <c r="M155" s="70"/>
      <c r="N155" s="73">
        <v>0</v>
      </c>
      <c r="O155" s="70"/>
      <c r="P155" s="70"/>
      <c r="Q155" s="70"/>
      <c r="R155" s="44">
        <f t="shared" si="75"/>
        <v>0</v>
      </c>
      <c r="S155" s="70"/>
      <c r="T155" s="70"/>
    </row>
    <row r="156" spans="1:20" s="45" customFormat="1" ht="18" customHeight="1" x14ac:dyDescent="0.25">
      <c r="A156" s="2">
        <v>5</v>
      </c>
      <c r="B156" s="31" t="s">
        <v>183</v>
      </c>
      <c r="C156" s="69">
        <f t="shared" si="76"/>
        <v>11</v>
      </c>
      <c r="D156" s="70">
        <v>10</v>
      </c>
      <c r="E156" s="70"/>
      <c r="F156" s="70">
        <v>1</v>
      </c>
      <c r="G156" s="70">
        <v>2</v>
      </c>
      <c r="H156" s="71">
        <v>9</v>
      </c>
      <c r="I156" s="72"/>
      <c r="J156" s="44">
        <f t="shared" si="77"/>
        <v>1</v>
      </c>
      <c r="K156" s="70"/>
      <c r="L156" s="70"/>
      <c r="M156" s="70"/>
      <c r="N156" s="73">
        <v>0</v>
      </c>
      <c r="O156" s="70"/>
      <c r="P156" s="70">
        <v>1</v>
      </c>
      <c r="Q156" s="70"/>
      <c r="R156" s="44">
        <f t="shared" si="75"/>
        <v>0</v>
      </c>
      <c r="S156" s="70"/>
      <c r="T156" s="70"/>
    </row>
    <row r="157" spans="1:20" s="45" customFormat="1" ht="18" customHeight="1" x14ac:dyDescent="0.25">
      <c r="A157" s="2">
        <v>6</v>
      </c>
      <c r="B157" s="31" t="s">
        <v>184</v>
      </c>
      <c r="C157" s="69">
        <f t="shared" si="76"/>
        <v>970</v>
      </c>
      <c r="D157" s="70">
        <v>332</v>
      </c>
      <c r="E157" s="70">
        <v>248</v>
      </c>
      <c r="F157" s="70">
        <v>390</v>
      </c>
      <c r="G157" s="70">
        <v>101</v>
      </c>
      <c r="H157" s="71">
        <v>91</v>
      </c>
      <c r="I157" s="72">
        <v>13</v>
      </c>
      <c r="J157" s="44">
        <f t="shared" si="77"/>
        <v>170</v>
      </c>
      <c r="K157" s="70">
        <v>1</v>
      </c>
      <c r="L157" s="70">
        <v>30</v>
      </c>
      <c r="M157" s="70">
        <v>33</v>
      </c>
      <c r="N157" s="73">
        <v>0</v>
      </c>
      <c r="O157" s="70">
        <v>90</v>
      </c>
      <c r="P157" s="70">
        <v>16</v>
      </c>
      <c r="Q157" s="70">
        <v>70</v>
      </c>
      <c r="R157" s="44">
        <v>47</v>
      </c>
      <c r="S157" s="70">
        <v>38</v>
      </c>
      <c r="T157" s="70">
        <v>7</v>
      </c>
    </row>
    <row r="158" spans="1:20" s="45" customFormat="1" ht="18" customHeight="1" x14ac:dyDescent="0.25">
      <c r="A158" s="2">
        <v>7</v>
      </c>
      <c r="B158" s="31" t="s">
        <v>185</v>
      </c>
      <c r="C158" s="69">
        <f t="shared" si="76"/>
        <v>74</v>
      </c>
      <c r="D158" s="70">
        <v>74</v>
      </c>
      <c r="E158" s="70"/>
      <c r="F158" s="70"/>
      <c r="G158" s="70">
        <v>4</v>
      </c>
      <c r="H158" s="71">
        <v>74</v>
      </c>
      <c r="I158" s="72">
        <v>2</v>
      </c>
      <c r="J158" s="44">
        <f t="shared" si="77"/>
        <v>17</v>
      </c>
      <c r="K158" s="70"/>
      <c r="L158" s="70">
        <v>3</v>
      </c>
      <c r="M158" s="70">
        <v>4</v>
      </c>
      <c r="N158" s="73">
        <v>0</v>
      </c>
      <c r="O158" s="70">
        <v>9</v>
      </c>
      <c r="P158" s="70">
        <v>1</v>
      </c>
      <c r="Q158" s="70"/>
      <c r="R158" s="44">
        <f t="shared" si="75"/>
        <v>0</v>
      </c>
      <c r="S158" s="70"/>
      <c r="T158" s="70"/>
    </row>
    <row r="159" spans="1:20" s="45" customFormat="1" ht="18" customHeight="1" x14ac:dyDescent="0.25">
      <c r="A159" s="2">
        <v>8</v>
      </c>
      <c r="B159" s="31" t="s">
        <v>186</v>
      </c>
      <c r="C159" s="69">
        <f>D159+E159+F159</f>
        <v>45</v>
      </c>
      <c r="D159" s="70">
        <v>11</v>
      </c>
      <c r="E159" s="70">
        <v>1</v>
      </c>
      <c r="F159" s="70">
        <v>33</v>
      </c>
      <c r="G159" s="70">
        <v>9</v>
      </c>
      <c r="H159" s="71"/>
      <c r="I159" s="72">
        <v>3</v>
      </c>
      <c r="J159" s="44">
        <f t="shared" si="77"/>
        <v>0</v>
      </c>
      <c r="K159" s="70"/>
      <c r="L159" s="70"/>
      <c r="M159" s="70"/>
      <c r="N159" s="73">
        <v>0</v>
      </c>
      <c r="O159" s="70"/>
      <c r="P159" s="70"/>
      <c r="Q159" s="70"/>
      <c r="R159" s="44">
        <f t="shared" si="75"/>
        <v>0</v>
      </c>
      <c r="S159" s="70"/>
      <c r="T159" s="70"/>
    </row>
    <row r="160" spans="1:20" s="45" customFormat="1" ht="19.5" customHeight="1" x14ac:dyDescent="0.25">
      <c r="A160" s="2">
        <v>9</v>
      </c>
      <c r="B160" s="31" t="s">
        <v>187</v>
      </c>
      <c r="C160" s="69">
        <f>D160+E160+F160</f>
        <v>60</v>
      </c>
      <c r="D160" s="70">
        <v>59</v>
      </c>
      <c r="E160" s="70"/>
      <c r="F160" s="70">
        <v>1</v>
      </c>
      <c r="G160" s="70">
        <v>8</v>
      </c>
      <c r="H160" s="71"/>
      <c r="I160" s="72">
        <v>2</v>
      </c>
      <c r="J160" s="44">
        <f t="shared" si="77"/>
        <v>6</v>
      </c>
      <c r="K160" s="70"/>
      <c r="L160" s="70">
        <v>2</v>
      </c>
      <c r="M160" s="70">
        <v>1</v>
      </c>
      <c r="N160" s="73">
        <v>0</v>
      </c>
      <c r="O160" s="70">
        <v>2</v>
      </c>
      <c r="P160" s="70">
        <v>1</v>
      </c>
      <c r="Q160" s="70"/>
      <c r="R160" s="44">
        <f t="shared" si="75"/>
        <v>0</v>
      </c>
      <c r="S160" s="70"/>
      <c r="T160" s="70"/>
    </row>
    <row r="161" spans="1:20" s="45" customFormat="1" ht="18" customHeight="1" x14ac:dyDescent="0.25">
      <c r="A161" s="2">
        <v>10</v>
      </c>
      <c r="B161" s="31" t="s">
        <v>188</v>
      </c>
      <c r="C161" s="69">
        <f t="shared" si="76"/>
        <v>82</v>
      </c>
      <c r="D161" s="70">
        <v>79</v>
      </c>
      <c r="E161" s="70"/>
      <c r="F161" s="70">
        <v>3</v>
      </c>
      <c r="G161" s="70">
        <v>13</v>
      </c>
      <c r="H161" s="75">
        <v>54</v>
      </c>
      <c r="I161" s="76">
        <v>1</v>
      </c>
      <c r="J161" s="44">
        <f t="shared" si="77"/>
        <v>9</v>
      </c>
      <c r="K161" s="70"/>
      <c r="L161" s="70"/>
      <c r="M161" s="70">
        <v>5</v>
      </c>
      <c r="N161" s="73">
        <v>0</v>
      </c>
      <c r="O161" s="70">
        <v>4</v>
      </c>
      <c r="P161" s="70"/>
      <c r="Q161" s="70"/>
      <c r="R161" s="44">
        <f t="shared" si="75"/>
        <v>0</v>
      </c>
      <c r="S161" s="70"/>
      <c r="T161" s="70"/>
    </row>
    <row r="162" spans="1:20" s="45" customFormat="1" ht="18" customHeight="1" x14ac:dyDescent="0.25">
      <c r="A162" s="2">
        <v>11</v>
      </c>
      <c r="B162" s="31" t="s">
        <v>189</v>
      </c>
      <c r="C162" s="69">
        <f t="shared" si="76"/>
        <v>52</v>
      </c>
      <c r="D162" s="70">
        <v>49</v>
      </c>
      <c r="E162" s="70">
        <v>1</v>
      </c>
      <c r="F162" s="70">
        <v>2</v>
      </c>
      <c r="G162" s="70">
        <v>3</v>
      </c>
      <c r="H162" s="71"/>
      <c r="I162" s="72"/>
      <c r="J162" s="44">
        <f t="shared" si="77"/>
        <v>10</v>
      </c>
      <c r="K162" s="70">
        <v>1</v>
      </c>
      <c r="L162" s="70"/>
      <c r="M162" s="70">
        <v>3</v>
      </c>
      <c r="N162" s="73">
        <v>0</v>
      </c>
      <c r="O162" s="70">
        <v>5</v>
      </c>
      <c r="P162" s="70">
        <v>1</v>
      </c>
      <c r="Q162" s="70"/>
      <c r="R162" s="44">
        <f t="shared" si="75"/>
        <v>0</v>
      </c>
      <c r="S162" s="70"/>
      <c r="T162" s="70"/>
    </row>
    <row r="163" spans="1:20" s="45" customFormat="1" ht="18" customHeight="1" x14ac:dyDescent="0.25">
      <c r="A163" s="2">
        <v>12</v>
      </c>
      <c r="B163" s="31" t="s">
        <v>190</v>
      </c>
      <c r="C163" s="69">
        <f t="shared" si="76"/>
        <v>7</v>
      </c>
      <c r="D163" s="70">
        <v>7</v>
      </c>
      <c r="E163" s="70"/>
      <c r="F163" s="70"/>
      <c r="G163" s="70">
        <v>1</v>
      </c>
      <c r="H163" s="75"/>
      <c r="I163" s="76">
        <v>1</v>
      </c>
      <c r="J163" s="44">
        <f t="shared" si="77"/>
        <v>0</v>
      </c>
      <c r="K163" s="70"/>
      <c r="L163" s="70"/>
      <c r="M163" s="70"/>
      <c r="N163" s="73">
        <v>0</v>
      </c>
      <c r="O163" s="70"/>
      <c r="P163" s="70"/>
      <c r="Q163" s="70"/>
      <c r="R163" s="44">
        <f t="shared" si="75"/>
        <v>0</v>
      </c>
      <c r="S163" s="70"/>
      <c r="T163" s="70"/>
    </row>
    <row r="164" spans="1:20" s="45" customFormat="1" ht="18" customHeight="1" x14ac:dyDescent="0.25">
      <c r="A164" s="2">
        <v>13</v>
      </c>
      <c r="B164" s="31" t="s">
        <v>191</v>
      </c>
      <c r="C164" s="69">
        <f t="shared" si="76"/>
        <v>70</v>
      </c>
      <c r="D164" s="70">
        <v>66</v>
      </c>
      <c r="E164" s="70">
        <v>1</v>
      </c>
      <c r="F164" s="70">
        <v>3</v>
      </c>
      <c r="G164" s="70">
        <v>5</v>
      </c>
      <c r="H164" s="71"/>
      <c r="I164" s="72">
        <v>3</v>
      </c>
      <c r="J164" s="44">
        <f t="shared" si="77"/>
        <v>10</v>
      </c>
      <c r="K164" s="70">
        <v>1</v>
      </c>
      <c r="L164" s="70">
        <v>2</v>
      </c>
      <c r="M164" s="70"/>
      <c r="N164" s="73">
        <v>0</v>
      </c>
      <c r="O164" s="70">
        <v>7</v>
      </c>
      <c r="P164" s="70"/>
      <c r="Q164" s="70"/>
      <c r="R164" s="44">
        <f t="shared" si="75"/>
        <v>0</v>
      </c>
      <c r="S164" s="70"/>
      <c r="T164" s="70"/>
    </row>
    <row r="165" spans="1:20" s="45" customFormat="1" ht="18.75" customHeight="1" x14ac:dyDescent="0.25">
      <c r="A165" s="2">
        <v>14</v>
      </c>
      <c r="B165" s="31" t="s">
        <v>192</v>
      </c>
      <c r="C165" s="69">
        <f>D165+E165+F165</f>
        <v>1152</v>
      </c>
      <c r="D165" s="70">
        <v>376</v>
      </c>
      <c r="E165" s="70">
        <v>141</v>
      </c>
      <c r="F165" s="70">
        <v>635</v>
      </c>
      <c r="G165" s="70">
        <v>64</v>
      </c>
      <c r="H165" s="75">
        <v>267</v>
      </c>
      <c r="I165" s="76">
        <v>27</v>
      </c>
      <c r="J165" s="44">
        <f t="shared" si="77"/>
        <v>177</v>
      </c>
      <c r="K165" s="70"/>
      <c r="L165" s="70">
        <v>23</v>
      </c>
      <c r="M165" s="70">
        <v>37</v>
      </c>
      <c r="N165" s="73">
        <v>0</v>
      </c>
      <c r="O165" s="70">
        <v>98</v>
      </c>
      <c r="P165" s="70">
        <v>19</v>
      </c>
      <c r="Q165" s="70">
        <v>70</v>
      </c>
      <c r="R165" s="44">
        <v>49</v>
      </c>
      <c r="S165" s="70"/>
      <c r="T165" s="70">
        <v>54</v>
      </c>
    </row>
    <row r="166" spans="1:20" s="45" customFormat="1" ht="18" customHeight="1" x14ac:dyDescent="0.25">
      <c r="A166" s="2">
        <v>15</v>
      </c>
      <c r="B166" s="31" t="s">
        <v>193</v>
      </c>
      <c r="C166" s="69">
        <f t="shared" si="76"/>
        <v>2</v>
      </c>
      <c r="D166" s="70">
        <v>2</v>
      </c>
      <c r="E166" s="70"/>
      <c r="F166" s="70"/>
      <c r="G166" s="70"/>
      <c r="H166" s="75">
        <v>1</v>
      </c>
      <c r="I166" s="76"/>
      <c r="J166" s="44">
        <f t="shared" si="77"/>
        <v>0</v>
      </c>
      <c r="K166" s="70"/>
      <c r="L166" s="70"/>
      <c r="M166" s="70"/>
      <c r="N166" s="73">
        <v>0</v>
      </c>
      <c r="O166" s="70"/>
      <c r="P166" s="70"/>
      <c r="Q166" s="70"/>
      <c r="R166" s="44">
        <f t="shared" si="75"/>
        <v>0</v>
      </c>
      <c r="S166" s="70"/>
      <c r="T166" s="70"/>
    </row>
    <row r="167" spans="1:20" s="45" customFormat="1" ht="18" customHeight="1" x14ac:dyDescent="0.25">
      <c r="A167" s="2">
        <v>16</v>
      </c>
      <c r="B167" s="31" t="s">
        <v>194</v>
      </c>
      <c r="C167" s="69">
        <f t="shared" si="76"/>
        <v>18</v>
      </c>
      <c r="D167" s="70">
        <v>18</v>
      </c>
      <c r="E167" s="70"/>
      <c r="F167" s="70"/>
      <c r="G167" s="70">
        <v>4</v>
      </c>
      <c r="H167" s="71">
        <v>17</v>
      </c>
      <c r="I167" s="72"/>
      <c r="J167" s="44">
        <f t="shared" si="77"/>
        <v>1</v>
      </c>
      <c r="K167" s="70"/>
      <c r="L167" s="70"/>
      <c r="M167" s="70"/>
      <c r="N167" s="73">
        <v>0</v>
      </c>
      <c r="O167" s="70"/>
      <c r="P167" s="70">
        <v>1</v>
      </c>
      <c r="Q167" s="70"/>
      <c r="R167" s="44">
        <f t="shared" si="75"/>
        <v>0</v>
      </c>
      <c r="S167" s="70"/>
      <c r="T167" s="70"/>
    </row>
    <row r="168" spans="1:20" s="45" customFormat="1" ht="18" customHeight="1" x14ac:dyDescent="0.25">
      <c r="A168" s="2">
        <v>17</v>
      </c>
      <c r="B168" s="31" t="s">
        <v>195</v>
      </c>
      <c r="C168" s="69">
        <f t="shared" si="76"/>
        <v>1</v>
      </c>
      <c r="D168" s="70">
        <v>1</v>
      </c>
      <c r="E168" s="70"/>
      <c r="F168" s="70"/>
      <c r="G168" s="70"/>
      <c r="H168" s="71"/>
      <c r="I168" s="72"/>
      <c r="J168" s="44">
        <f t="shared" si="77"/>
        <v>0</v>
      </c>
      <c r="K168" s="70"/>
      <c r="L168" s="70"/>
      <c r="M168" s="70"/>
      <c r="N168" s="73">
        <v>0</v>
      </c>
      <c r="O168" s="70"/>
      <c r="P168" s="70"/>
      <c r="Q168" s="70"/>
      <c r="R168" s="44">
        <f t="shared" si="75"/>
        <v>0</v>
      </c>
      <c r="S168" s="70"/>
      <c r="T168" s="70"/>
    </row>
    <row r="169" spans="1:20" s="45" customFormat="1" ht="18" customHeight="1" x14ac:dyDescent="0.25">
      <c r="A169" s="2">
        <v>18</v>
      </c>
      <c r="B169" s="31" t="s">
        <v>196</v>
      </c>
      <c r="C169" s="69">
        <f t="shared" si="76"/>
        <v>684</v>
      </c>
      <c r="D169" s="70">
        <v>580</v>
      </c>
      <c r="E169" s="70">
        <v>11</v>
      </c>
      <c r="F169" s="70">
        <v>93</v>
      </c>
      <c r="G169" s="70">
        <v>116</v>
      </c>
      <c r="H169" s="71">
        <v>151</v>
      </c>
      <c r="I169" s="72">
        <v>27</v>
      </c>
      <c r="J169" s="44">
        <f t="shared" si="77"/>
        <v>24</v>
      </c>
      <c r="K169" s="70"/>
      <c r="L169" s="70">
        <v>2</v>
      </c>
      <c r="M169" s="70">
        <v>10</v>
      </c>
      <c r="N169" s="73">
        <v>0</v>
      </c>
      <c r="O169" s="70">
        <v>7</v>
      </c>
      <c r="P169" s="70">
        <v>5</v>
      </c>
      <c r="Q169" s="70"/>
      <c r="R169" s="44">
        <f t="shared" si="75"/>
        <v>3</v>
      </c>
      <c r="S169" s="70"/>
      <c r="T169" s="70">
        <v>3</v>
      </c>
    </row>
    <row r="170" spans="1:20" s="45" customFormat="1" ht="18" customHeight="1" x14ac:dyDescent="0.25">
      <c r="A170" s="2">
        <v>19</v>
      </c>
      <c r="B170" s="31" t="s">
        <v>197</v>
      </c>
      <c r="C170" s="69">
        <f t="shared" si="76"/>
        <v>25</v>
      </c>
      <c r="D170" s="70">
        <v>9</v>
      </c>
      <c r="E170" s="70"/>
      <c r="F170" s="70">
        <v>16</v>
      </c>
      <c r="G170" s="70">
        <v>1</v>
      </c>
      <c r="H170" s="71"/>
      <c r="I170" s="72"/>
      <c r="J170" s="44">
        <f t="shared" si="77"/>
        <v>1</v>
      </c>
      <c r="K170" s="70"/>
      <c r="L170" s="70"/>
      <c r="M170" s="70"/>
      <c r="N170" s="73">
        <v>0</v>
      </c>
      <c r="O170" s="70"/>
      <c r="P170" s="70">
        <v>1</v>
      </c>
      <c r="Q170" s="70"/>
      <c r="R170" s="44">
        <f t="shared" si="75"/>
        <v>0</v>
      </c>
      <c r="S170" s="70"/>
      <c r="T170" s="70"/>
    </row>
    <row r="171" spans="1:20" s="45" customFormat="1" ht="18" customHeight="1" x14ac:dyDescent="0.25">
      <c r="A171" s="2">
        <v>20</v>
      </c>
      <c r="B171" s="31" t="s">
        <v>198</v>
      </c>
      <c r="C171" s="69">
        <f t="shared" si="76"/>
        <v>17</v>
      </c>
      <c r="D171" s="70">
        <v>17</v>
      </c>
      <c r="E171" s="70"/>
      <c r="F171" s="70"/>
      <c r="G171" s="70"/>
      <c r="H171" s="71"/>
      <c r="I171" s="72">
        <v>1</v>
      </c>
      <c r="J171" s="44">
        <f t="shared" si="77"/>
        <v>2</v>
      </c>
      <c r="K171" s="70"/>
      <c r="L171" s="70">
        <v>1</v>
      </c>
      <c r="M171" s="70"/>
      <c r="N171" s="73">
        <v>0</v>
      </c>
      <c r="O171" s="70">
        <v>1</v>
      </c>
      <c r="P171" s="70"/>
      <c r="Q171" s="70"/>
      <c r="R171" s="44">
        <f t="shared" si="75"/>
        <v>0</v>
      </c>
      <c r="S171" s="70"/>
      <c r="T171" s="70"/>
    </row>
    <row r="172" spans="1:20" s="45" customFormat="1" ht="18" customHeight="1" x14ac:dyDescent="0.25">
      <c r="A172" s="2">
        <v>21</v>
      </c>
      <c r="B172" s="31" t="s">
        <v>248</v>
      </c>
      <c r="C172" s="69">
        <f t="shared" si="76"/>
        <v>3</v>
      </c>
      <c r="D172" s="70">
        <v>3</v>
      </c>
      <c r="E172" s="70"/>
      <c r="F172" s="70"/>
      <c r="G172" s="70"/>
      <c r="H172" s="71"/>
      <c r="I172" s="72"/>
      <c r="J172" s="44">
        <f t="shared" si="77"/>
        <v>0</v>
      </c>
      <c r="K172" s="79"/>
      <c r="L172" s="79"/>
      <c r="M172" s="79"/>
      <c r="N172" s="73">
        <v>0</v>
      </c>
      <c r="O172" s="79"/>
      <c r="P172" s="79"/>
      <c r="Q172" s="79"/>
      <c r="R172" s="44">
        <f t="shared" si="75"/>
        <v>0</v>
      </c>
      <c r="S172" s="79"/>
      <c r="T172" s="79"/>
    </row>
    <row r="173" spans="1:20" s="45" customFormat="1" ht="18" customHeight="1" x14ac:dyDescent="0.25">
      <c r="A173" s="2">
        <v>22</v>
      </c>
      <c r="B173" s="31" t="s">
        <v>199</v>
      </c>
      <c r="C173" s="69">
        <f t="shared" si="76"/>
        <v>5526</v>
      </c>
      <c r="D173" s="79">
        <v>3578</v>
      </c>
      <c r="E173" s="70">
        <v>870</v>
      </c>
      <c r="F173" s="79">
        <v>1078</v>
      </c>
      <c r="G173" s="79">
        <v>1049</v>
      </c>
      <c r="H173" s="71">
        <v>1940</v>
      </c>
      <c r="I173" s="72">
        <v>143</v>
      </c>
      <c r="J173" s="44">
        <f t="shared" si="77"/>
        <v>720</v>
      </c>
      <c r="K173" s="70">
        <v>1</v>
      </c>
      <c r="L173" s="70">
        <v>176</v>
      </c>
      <c r="M173" s="70">
        <v>244</v>
      </c>
      <c r="N173" s="73">
        <v>0</v>
      </c>
      <c r="O173" s="70">
        <v>271</v>
      </c>
      <c r="P173" s="70">
        <v>28</v>
      </c>
      <c r="Q173" s="70">
        <v>234</v>
      </c>
      <c r="R173" s="44">
        <v>163</v>
      </c>
      <c r="S173" s="70">
        <v>214</v>
      </c>
      <c r="T173" s="70">
        <v>20</v>
      </c>
    </row>
    <row r="174" spans="1:20" s="45" customFormat="1" ht="18" customHeight="1" x14ac:dyDescent="0.25">
      <c r="A174" s="2">
        <v>23</v>
      </c>
      <c r="B174" s="31" t="s">
        <v>200</v>
      </c>
      <c r="C174" s="69">
        <f t="shared" si="76"/>
        <v>110</v>
      </c>
      <c r="D174" s="70">
        <v>6</v>
      </c>
      <c r="E174" s="70"/>
      <c r="F174" s="70">
        <v>104</v>
      </c>
      <c r="G174" s="70">
        <v>9</v>
      </c>
      <c r="H174" s="71"/>
      <c r="I174" s="72"/>
      <c r="J174" s="44">
        <f t="shared" si="77"/>
        <v>0</v>
      </c>
      <c r="K174" s="70"/>
      <c r="L174" s="70"/>
      <c r="M174" s="70"/>
      <c r="N174" s="73">
        <v>0</v>
      </c>
      <c r="O174" s="70"/>
      <c r="P174" s="70"/>
      <c r="Q174" s="70"/>
      <c r="R174" s="44">
        <f t="shared" si="75"/>
        <v>0</v>
      </c>
      <c r="S174" s="70"/>
      <c r="T174" s="70"/>
    </row>
    <row r="175" spans="1:20" s="45" customFormat="1" ht="18" customHeight="1" x14ac:dyDescent="0.25">
      <c r="A175" s="2">
        <v>24</v>
      </c>
      <c r="B175" s="31" t="s">
        <v>201</v>
      </c>
      <c r="C175" s="69">
        <f t="shared" si="76"/>
        <v>1101</v>
      </c>
      <c r="D175" s="70">
        <v>466</v>
      </c>
      <c r="E175" s="70">
        <v>126</v>
      </c>
      <c r="F175" s="70">
        <v>509</v>
      </c>
      <c r="G175" s="70">
        <v>59</v>
      </c>
      <c r="H175" s="71"/>
      <c r="I175" s="72">
        <v>27</v>
      </c>
      <c r="J175" s="44">
        <f t="shared" si="77"/>
        <v>150</v>
      </c>
      <c r="K175" s="70">
        <v>5</v>
      </c>
      <c r="L175" s="70">
        <v>20</v>
      </c>
      <c r="M175" s="70">
        <v>36</v>
      </c>
      <c r="N175" s="73">
        <v>0</v>
      </c>
      <c r="O175" s="70">
        <v>69</v>
      </c>
      <c r="P175" s="70">
        <v>20</v>
      </c>
      <c r="Q175" s="70">
        <v>54</v>
      </c>
      <c r="R175" s="44">
        <v>53</v>
      </c>
      <c r="S175" s="70">
        <v>39</v>
      </c>
      <c r="T175" s="70">
        <v>16</v>
      </c>
    </row>
    <row r="176" spans="1:20" s="45" customFormat="1" ht="18" customHeight="1" x14ac:dyDescent="0.25">
      <c r="A176" s="2">
        <v>25</v>
      </c>
      <c r="B176" s="31" t="s">
        <v>249</v>
      </c>
      <c r="C176" s="69">
        <f t="shared" si="76"/>
        <v>4</v>
      </c>
      <c r="D176" s="70">
        <v>4</v>
      </c>
      <c r="E176" s="70"/>
      <c r="F176" s="70"/>
      <c r="G176" s="70">
        <v>2</v>
      </c>
      <c r="H176" s="71"/>
      <c r="I176" s="72"/>
      <c r="J176" s="44">
        <f t="shared" si="77"/>
        <v>0</v>
      </c>
      <c r="K176" s="70"/>
      <c r="L176" s="70"/>
      <c r="M176" s="70"/>
      <c r="N176" s="73">
        <v>0</v>
      </c>
      <c r="O176" s="70"/>
      <c r="P176" s="70"/>
      <c r="Q176" s="70"/>
      <c r="R176" s="44">
        <f t="shared" si="75"/>
        <v>0</v>
      </c>
      <c r="S176" s="70"/>
      <c r="T176" s="70"/>
    </row>
    <row r="177" spans="1:22" s="45" customFormat="1" ht="18" customHeight="1" x14ac:dyDescent="0.25">
      <c r="A177" s="2">
        <v>26</v>
      </c>
      <c r="B177" s="31" t="s">
        <v>202</v>
      </c>
      <c r="C177" s="69">
        <f t="shared" si="76"/>
        <v>45</v>
      </c>
      <c r="D177" s="70">
        <v>32</v>
      </c>
      <c r="E177" s="70">
        <v>1</v>
      </c>
      <c r="F177" s="70">
        <v>12</v>
      </c>
      <c r="G177" s="70">
        <v>4</v>
      </c>
      <c r="H177" s="80">
        <v>45</v>
      </c>
      <c r="I177" s="81"/>
      <c r="J177" s="44">
        <f t="shared" si="77"/>
        <v>16</v>
      </c>
      <c r="K177" s="70"/>
      <c r="L177" s="70">
        <v>8</v>
      </c>
      <c r="M177" s="70">
        <v>6</v>
      </c>
      <c r="N177" s="73">
        <v>0</v>
      </c>
      <c r="O177" s="70">
        <v>1</v>
      </c>
      <c r="P177" s="70">
        <v>1</v>
      </c>
      <c r="Q177" s="70"/>
      <c r="R177" s="44">
        <f t="shared" si="75"/>
        <v>0</v>
      </c>
      <c r="S177" s="70"/>
      <c r="T177" s="70"/>
    </row>
    <row r="178" spans="1:22" s="45" customFormat="1" ht="18" customHeight="1" x14ac:dyDescent="0.25">
      <c r="A178" s="2">
        <v>27</v>
      </c>
      <c r="B178" s="31" t="s">
        <v>203</v>
      </c>
      <c r="C178" s="69">
        <f t="shared" si="76"/>
        <v>345</v>
      </c>
      <c r="D178" s="70">
        <v>259</v>
      </c>
      <c r="E178" s="70">
        <v>1</v>
      </c>
      <c r="F178" s="70">
        <v>85</v>
      </c>
      <c r="G178" s="70">
        <v>87</v>
      </c>
      <c r="H178" s="71">
        <v>76</v>
      </c>
      <c r="I178" s="72">
        <v>12</v>
      </c>
      <c r="J178" s="44">
        <f t="shared" si="77"/>
        <v>22</v>
      </c>
      <c r="K178" s="70"/>
      <c r="L178" s="70">
        <v>2</v>
      </c>
      <c r="M178" s="70">
        <v>12</v>
      </c>
      <c r="N178" s="73">
        <v>0</v>
      </c>
      <c r="O178" s="70">
        <v>8</v>
      </c>
      <c r="P178" s="70"/>
      <c r="Q178" s="70">
        <v>1</v>
      </c>
      <c r="R178" s="44">
        <f t="shared" si="75"/>
        <v>2</v>
      </c>
      <c r="S178" s="70"/>
      <c r="T178" s="70">
        <v>2</v>
      </c>
    </row>
    <row r="179" spans="1:22" s="45" customFormat="1" ht="18" customHeight="1" x14ac:dyDescent="0.25">
      <c r="A179" s="2">
        <v>28</v>
      </c>
      <c r="B179" s="31" t="s">
        <v>204</v>
      </c>
      <c r="C179" s="69">
        <f t="shared" si="76"/>
        <v>72</v>
      </c>
      <c r="D179" s="70">
        <v>66</v>
      </c>
      <c r="E179" s="70"/>
      <c r="F179" s="70">
        <v>6</v>
      </c>
      <c r="G179" s="70">
        <v>8</v>
      </c>
      <c r="H179" s="71">
        <v>61</v>
      </c>
      <c r="I179" s="72">
        <v>4</v>
      </c>
      <c r="J179" s="44">
        <f t="shared" si="77"/>
        <v>5</v>
      </c>
      <c r="K179" s="70"/>
      <c r="L179" s="70"/>
      <c r="M179" s="70">
        <v>1</v>
      </c>
      <c r="N179" s="73">
        <v>0</v>
      </c>
      <c r="O179" s="70">
        <v>4</v>
      </c>
      <c r="P179" s="70"/>
      <c r="Q179" s="70"/>
      <c r="R179" s="44">
        <f t="shared" si="75"/>
        <v>0</v>
      </c>
      <c r="S179" s="70"/>
      <c r="T179" s="70"/>
    </row>
    <row r="180" spans="1:22" s="45" customFormat="1" ht="18" customHeight="1" x14ac:dyDescent="0.25">
      <c r="A180" s="2">
        <v>29</v>
      </c>
      <c r="B180" s="31" t="s">
        <v>205</v>
      </c>
      <c r="C180" s="69">
        <f t="shared" si="76"/>
        <v>24</v>
      </c>
      <c r="D180" s="70">
        <v>6</v>
      </c>
      <c r="E180" s="70"/>
      <c r="F180" s="70">
        <v>18</v>
      </c>
      <c r="G180" s="70">
        <v>7</v>
      </c>
      <c r="H180" s="71"/>
      <c r="I180" s="72"/>
      <c r="J180" s="44">
        <f t="shared" si="77"/>
        <v>2</v>
      </c>
      <c r="K180" s="70"/>
      <c r="L180" s="70"/>
      <c r="M180" s="70">
        <v>2</v>
      </c>
      <c r="N180" s="73">
        <v>0</v>
      </c>
      <c r="O180" s="70"/>
      <c r="P180" s="70"/>
      <c r="Q180" s="70"/>
      <c r="R180" s="44"/>
      <c r="S180" s="70"/>
      <c r="T180" s="70"/>
    </row>
    <row r="181" spans="1:22" s="45" customFormat="1" ht="18" customHeight="1" x14ac:dyDescent="0.25">
      <c r="A181" s="2">
        <v>30</v>
      </c>
      <c r="B181" s="31" t="s">
        <v>250</v>
      </c>
      <c r="C181" s="69">
        <f t="shared" si="76"/>
        <v>0</v>
      </c>
      <c r="D181" s="70"/>
      <c r="E181" s="70"/>
      <c r="F181" s="70"/>
      <c r="G181" s="70"/>
      <c r="H181" s="71"/>
      <c r="I181" s="72"/>
      <c r="J181" s="44">
        <f t="shared" si="77"/>
        <v>0</v>
      </c>
      <c r="K181" s="70"/>
      <c r="L181" s="70"/>
      <c r="M181" s="70"/>
      <c r="N181" s="73">
        <v>0</v>
      </c>
      <c r="O181" s="70"/>
      <c r="P181" s="70"/>
      <c r="Q181" s="70"/>
      <c r="R181" s="44"/>
      <c r="S181" s="70"/>
      <c r="T181" s="70"/>
    </row>
    <row r="182" spans="1:22" s="45" customFormat="1" ht="18" customHeight="1" x14ac:dyDescent="0.25">
      <c r="A182" s="2">
        <v>31</v>
      </c>
      <c r="B182" s="31" t="s">
        <v>206</v>
      </c>
      <c r="C182" s="69">
        <f t="shared" si="76"/>
        <v>2221</v>
      </c>
      <c r="D182" s="70">
        <v>963</v>
      </c>
      <c r="E182" s="70">
        <v>741</v>
      </c>
      <c r="F182" s="70">
        <v>517</v>
      </c>
      <c r="G182" s="70">
        <v>808</v>
      </c>
      <c r="H182" s="70">
        <v>652</v>
      </c>
      <c r="I182" s="72">
        <v>62</v>
      </c>
      <c r="J182" s="44">
        <f t="shared" si="77"/>
        <v>468</v>
      </c>
      <c r="K182" s="70">
        <v>11</v>
      </c>
      <c r="L182" s="70">
        <v>175</v>
      </c>
      <c r="M182" s="70">
        <v>116</v>
      </c>
      <c r="N182" s="73">
        <v>0</v>
      </c>
      <c r="O182" s="70">
        <v>160</v>
      </c>
      <c r="P182" s="70">
        <v>6</v>
      </c>
      <c r="Q182" s="70">
        <v>137</v>
      </c>
      <c r="R182" s="44">
        <v>86</v>
      </c>
      <c r="S182" s="70">
        <v>90</v>
      </c>
      <c r="T182" s="70">
        <v>18</v>
      </c>
    </row>
    <row r="183" spans="1:22" s="45" customFormat="1" ht="18" customHeight="1" x14ac:dyDescent="0.25">
      <c r="A183" s="2">
        <v>32</v>
      </c>
      <c r="B183" s="31" t="s">
        <v>251</v>
      </c>
      <c r="C183" s="69">
        <f t="shared" si="76"/>
        <v>0</v>
      </c>
      <c r="D183" s="70"/>
      <c r="E183" s="70"/>
      <c r="F183" s="70"/>
      <c r="G183" s="70"/>
      <c r="H183" s="70"/>
      <c r="I183" s="72"/>
      <c r="J183" s="44">
        <f t="shared" si="77"/>
        <v>0</v>
      </c>
      <c r="K183" s="70"/>
      <c r="L183" s="70"/>
      <c r="M183" s="70"/>
      <c r="N183" s="73">
        <v>0</v>
      </c>
      <c r="O183" s="70"/>
      <c r="P183" s="70"/>
      <c r="Q183" s="70"/>
      <c r="R183" s="44"/>
      <c r="S183" s="70"/>
      <c r="T183" s="70"/>
    </row>
    <row r="184" spans="1:22" s="45" customFormat="1" ht="18" customHeight="1" x14ac:dyDescent="0.25">
      <c r="A184" s="2">
        <v>33</v>
      </c>
      <c r="B184" s="31" t="s">
        <v>207</v>
      </c>
      <c r="C184" s="69">
        <f t="shared" si="76"/>
        <v>0</v>
      </c>
      <c r="D184" s="70"/>
      <c r="E184" s="70"/>
      <c r="F184" s="70"/>
      <c r="G184" s="70"/>
      <c r="H184" s="70"/>
      <c r="I184" s="72"/>
      <c r="J184" s="44">
        <f t="shared" si="77"/>
        <v>2</v>
      </c>
      <c r="K184" s="70"/>
      <c r="L184" s="70">
        <v>1</v>
      </c>
      <c r="M184" s="70">
        <v>1</v>
      </c>
      <c r="N184" s="73">
        <v>0</v>
      </c>
      <c r="O184" s="70"/>
      <c r="P184" s="70"/>
      <c r="Q184" s="70"/>
      <c r="R184" s="44">
        <f t="shared" si="75"/>
        <v>0</v>
      </c>
      <c r="S184" s="70"/>
      <c r="T184" s="70"/>
    </row>
    <row r="185" spans="1:22" s="45" customFormat="1" ht="18" customHeight="1" x14ac:dyDescent="0.25">
      <c r="A185" s="2">
        <v>34</v>
      </c>
      <c r="B185" s="31" t="s">
        <v>208</v>
      </c>
      <c r="C185" s="69">
        <f t="shared" si="76"/>
        <v>8</v>
      </c>
      <c r="D185" s="70">
        <v>8</v>
      </c>
      <c r="E185" s="69"/>
      <c r="F185" s="69"/>
      <c r="G185" s="69">
        <v>1</v>
      </c>
      <c r="H185" s="69"/>
      <c r="I185" s="72"/>
      <c r="J185" s="44">
        <f t="shared" si="77"/>
        <v>1</v>
      </c>
      <c r="K185" s="70"/>
      <c r="L185" s="70"/>
      <c r="M185" s="70"/>
      <c r="N185" s="73">
        <v>0</v>
      </c>
      <c r="O185" s="70"/>
      <c r="P185" s="70">
        <v>1</v>
      </c>
      <c r="Q185" s="70"/>
      <c r="R185" s="44">
        <f t="shared" si="75"/>
        <v>0</v>
      </c>
      <c r="S185" s="70"/>
      <c r="T185" s="70"/>
    </row>
    <row r="186" spans="1:22" s="45" customFormat="1" ht="18" customHeight="1" x14ac:dyDescent="0.25">
      <c r="A186" s="102" t="s">
        <v>14</v>
      </c>
      <c r="B186" s="102"/>
      <c r="C186" s="44">
        <f>D186+E186+F186</f>
        <v>13008</v>
      </c>
      <c r="D186" s="48">
        <f t="shared" ref="D186:T186" si="78">SUM(D152:D185)</f>
        <v>7342</v>
      </c>
      <c r="E186" s="48">
        <f t="shared" si="78"/>
        <v>2146</v>
      </c>
      <c r="F186" s="48">
        <f t="shared" si="78"/>
        <v>3520</v>
      </c>
      <c r="G186" s="48">
        <f t="shared" si="78"/>
        <v>2390</v>
      </c>
      <c r="H186" s="48">
        <f t="shared" si="78"/>
        <v>3704</v>
      </c>
      <c r="I186" s="48">
        <f t="shared" si="78"/>
        <v>349</v>
      </c>
      <c r="J186" s="48">
        <f t="shared" si="78"/>
        <v>1839</v>
      </c>
      <c r="K186" s="48">
        <f t="shared" si="78"/>
        <v>21</v>
      </c>
      <c r="L186" s="48">
        <f t="shared" si="78"/>
        <v>450</v>
      </c>
      <c r="M186" s="48">
        <f t="shared" si="78"/>
        <v>518</v>
      </c>
      <c r="N186" s="48">
        <f t="shared" si="78"/>
        <v>0</v>
      </c>
      <c r="O186" s="48">
        <f t="shared" si="78"/>
        <v>745</v>
      </c>
      <c r="P186" s="48">
        <f t="shared" si="78"/>
        <v>105</v>
      </c>
      <c r="Q186" s="48">
        <f t="shared" si="78"/>
        <v>566</v>
      </c>
      <c r="R186" s="48">
        <f t="shared" si="78"/>
        <v>403</v>
      </c>
      <c r="S186" s="48">
        <f t="shared" si="78"/>
        <v>381</v>
      </c>
      <c r="T186" s="48">
        <f t="shared" si="78"/>
        <v>120</v>
      </c>
      <c r="V186" s="82">
        <f>C186+J186+S186+T186</f>
        <v>15348</v>
      </c>
    </row>
    <row r="187" spans="1:22" s="45" customFormat="1" ht="18" customHeight="1" x14ac:dyDescent="0.25">
      <c r="A187" s="18"/>
      <c r="B187" s="27" t="s">
        <v>120</v>
      </c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58"/>
    </row>
    <row r="188" spans="1:22" s="45" customFormat="1" ht="18" customHeight="1" x14ac:dyDescent="0.25">
      <c r="A188" s="2">
        <v>1</v>
      </c>
      <c r="B188" s="5" t="s">
        <v>31</v>
      </c>
      <c r="C188" s="44">
        <f t="shared" ref="C188:C198" si="79">D188+E188+F188</f>
        <v>2984</v>
      </c>
      <c r="D188" s="44">
        <v>2702</v>
      </c>
      <c r="E188" s="44">
        <v>71</v>
      </c>
      <c r="F188" s="44">
        <v>211</v>
      </c>
      <c r="G188" s="44">
        <v>425</v>
      </c>
      <c r="H188" s="44">
        <v>1014</v>
      </c>
      <c r="I188" s="44">
        <v>16</v>
      </c>
      <c r="J188" s="48">
        <f>K188+L188+M188+N188+O188+P188</f>
        <v>380</v>
      </c>
      <c r="K188" s="44">
        <v>0</v>
      </c>
      <c r="L188" s="44">
        <v>66</v>
      </c>
      <c r="M188" s="44">
        <v>141</v>
      </c>
      <c r="N188" s="44">
        <v>0</v>
      </c>
      <c r="O188" s="44">
        <v>147</v>
      </c>
      <c r="P188" s="44">
        <v>26</v>
      </c>
      <c r="Q188" s="44">
        <v>8</v>
      </c>
      <c r="R188" s="44">
        <v>33</v>
      </c>
      <c r="S188" s="44">
        <v>1</v>
      </c>
      <c r="T188" s="44">
        <v>42</v>
      </c>
    </row>
    <row r="189" spans="1:22" s="45" customFormat="1" ht="18" customHeight="1" x14ac:dyDescent="0.25">
      <c r="A189" s="2">
        <v>2</v>
      </c>
      <c r="B189" s="5" t="s">
        <v>32</v>
      </c>
      <c r="C189" s="44">
        <f t="shared" si="79"/>
        <v>821</v>
      </c>
      <c r="D189" s="44">
        <v>710</v>
      </c>
      <c r="E189" s="44">
        <v>8</v>
      </c>
      <c r="F189" s="44">
        <v>103</v>
      </c>
      <c r="G189" s="44">
        <v>75</v>
      </c>
      <c r="H189" s="44">
        <v>804</v>
      </c>
      <c r="I189" s="44">
        <v>17</v>
      </c>
      <c r="J189" s="48">
        <f t="shared" ref="J189:J197" si="80">K189+L189+M189+N189+O189+P189</f>
        <v>124</v>
      </c>
      <c r="K189" s="44">
        <v>0</v>
      </c>
      <c r="L189" s="44">
        <v>12</v>
      </c>
      <c r="M189" s="44">
        <v>26</v>
      </c>
      <c r="N189" s="44">
        <v>0</v>
      </c>
      <c r="O189" s="44">
        <v>75</v>
      </c>
      <c r="P189" s="44">
        <v>11</v>
      </c>
      <c r="Q189" s="44">
        <v>1</v>
      </c>
      <c r="R189" s="44">
        <f t="shared" ref="R189:R197" si="81">S189+T189</f>
        <v>2</v>
      </c>
      <c r="S189" s="44">
        <v>2</v>
      </c>
      <c r="T189" s="44">
        <v>0</v>
      </c>
    </row>
    <row r="190" spans="1:22" s="45" customFormat="1" ht="18" customHeight="1" x14ac:dyDescent="0.25">
      <c r="A190" s="2">
        <v>3</v>
      </c>
      <c r="B190" s="5" t="s">
        <v>76</v>
      </c>
      <c r="C190" s="44">
        <f t="shared" si="79"/>
        <v>174</v>
      </c>
      <c r="D190" s="44">
        <v>133</v>
      </c>
      <c r="E190" s="44">
        <v>5</v>
      </c>
      <c r="F190" s="44">
        <v>36</v>
      </c>
      <c r="G190" s="44">
        <v>19</v>
      </c>
      <c r="H190" s="44">
        <v>174</v>
      </c>
      <c r="I190" s="44">
        <v>0</v>
      </c>
      <c r="J190" s="48">
        <f t="shared" si="80"/>
        <v>29</v>
      </c>
      <c r="K190" s="44">
        <v>0</v>
      </c>
      <c r="L190" s="44">
        <v>4</v>
      </c>
      <c r="M190" s="44">
        <v>8</v>
      </c>
      <c r="N190" s="44">
        <v>0</v>
      </c>
      <c r="O190" s="44">
        <v>17</v>
      </c>
      <c r="P190" s="44">
        <v>0</v>
      </c>
      <c r="Q190" s="44">
        <v>0</v>
      </c>
      <c r="R190" s="44">
        <f t="shared" si="81"/>
        <v>1</v>
      </c>
      <c r="S190" s="44">
        <v>1</v>
      </c>
      <c r="T190" s="44">
        <v>0</v>
      </c>
    </row>
    <row r="191" spans="1:22" s="45" customFormat="1" ht="17.25" customHeight="1" x14ac:dyDescent="0.25">
      <c r="A191" s="2">
        <v>4</v>
      </c>
      <c r="B191" s="32" t="s">
        <v>75</v>
      </c>
      <c r="C191" s="44">
        <f t="shared" si="79"/>
        <v>50</v>
      </c>
      <c r="D191" s="44">
        <v>38</v>
      </c>
      <c r="E191" s="44">
        <v>3</v>
      </c>
      <c r="F191" s="44">
        <v>9</v>
      </c>
      <c r="G191" s="44">
        <v>1</v>
      </c>
      <c r="H191" s="44">
        <v>0</v>
      </c>
      <c r="I191" s="44">
        <v>0</v>
      </c>
      <c r="J191" s="48">
        <f t="shared" si="80"/>
        <v>7</v>
      </c>
      <c r="K191" s="44">
        <v>0</v>
      </c>
      <c r="L191" s="44">
        <v>1</v>
      </c>
      <c r="M191" s="44">
        <v>1</v>
      </c>
      <c r="N191" s="44">
        <v>0</v>
      </c>
      <c r="O191" s="44">
        <v>5</v>
      </c>
      <c r="P191" s="44">
        <v>0</v>
      </c>
      <c r="Q191" s="44">
        <v>0</v>
      </c>
      <c r="R191" s="44">
        <f t="shared" si="81"/>
        <v>0</v>
      </c>
      <c r="S191" s="44">
        <v>0</v>
      </c>
      <c r="T191" s="44">
        <v>0</v>
      </c>
    </row>
    <row r="192" spans="1:22" s="45" customFormat="1" ht="18" customHeight="1" x14ac:dyDescent="0.25">
      <c r="A192" s="2">
        <v>5</v>
      </c>
      <c r="B192" s="5" t="s">
        <v>77</v>
      </c>
      <c r="C192" s="44">
        <f t="shared" si="79"/>
        <v>265</v>
      </c>
      <c r="D192" s="44">
        <v>200</v>
      </c>
      <c r="E192" s="44">
        <v>19</v>
      </c>
      <c r="F192" s="44">
        <v>46</v>
      </c>
      <c r="G192" s="44">
        <v>5</v>
      </c>
      <c r="H192" s="44">
        <v>265</v>
      </c>
      <c r="I192" s="44">
        <v>1</v>
      </c>
      <c r="J192" s="48">
        <f t="shared" si="80"/>
        <v>53</v>
      </c>
      <c r="K192" s="44">
        <v>0</v>
      </c>
      <c r="L192" s="44">
        <v>1</v>
      </c>
      <c r="M192" s="44">
        <v>16</v>
      </c>
      <c r="N192" s="44">
        <v>0</v>
      </c>
      <c r="O192" s="44">
        <v>18</v>
      </c>
      <c r="P192" s="44">
        <v>18</v>
      </c>
      <c r="Q192" s="44">
        <v>0</v>
      </c>
      <c r="R192" s="44">
        <f t="shared" si="81"/>
        <v>0</v>
      </c>
      <c r="S192" s="44">
        <v>0</v>
      </c>
      <c r="T192" s="44">
        <v>0</v>
      </c>
    </row>
    <row r="193" spans="1:20" s="45" customFormat="1" ht="18" customHeight="1" x14ac:dyDescent="0.25">
      <c r="A193" s="2">
        <v>6</v>
      </c>
      <c r="B193" s="5" t="s">
        <v>78</v>
      </c>
      <c r="C193" s="44">
        <f t="shared" si="79"/>
        <v>87</v>
      </c>
      <c r="D193" s="44">
        <v>59</v>
      </c>
      <c r="E193" s="44">
        <v>5</v>
      </c>
      <c r="F193" s="44">
        <v>23</v>
      </c>
      <c r="G193" s="44">
        <v>4</v>
      </c>
      <c r="H193" s="44">
        <v>87</v>
      </c>
      <c r="I193" s="44">
        <v>0</v>
      </c>
      <c r="J193" s="48">
        <f t="shared" si="80"/>
        <v>15</v>
      </c>
      <c r="K193" s="44">
        <v>0</v>
      </c>
      <c r="L193" s="44">
        <v>0</v>
      </c>
      <c r="M193" s="44">
        <v>2</v>
      </c>
      <c r="N193" s="44">
        <v>0</v>
      </c>
      <c r="O193" s="44">
        <v>5</v>
      </c>
      <c r="P193" s="44">
        <v>8</v>
      </c>
      <c r="Q193" s="44">
        <v>0</v>
      </c>
      <c r="R193" s="44">
        <f t="shared" si="81"/>
        <v>0</v>
      </c>
      <c r="S193" s="44">
        <v>0</v>
      </c>
      <c r="T193" s="44">
        <v>0</v>
      </c>
    </row>
    <row r="194" spans="1:20" s="45" customFormat="1" ht="18" customHeight="1" x14ac:dyDescent="0.25">
      <c r="A194" s="2">
        <v>7</v>
      </c>
      <c r="B194" s="5" t="s">
        <v>79</v>
      </c>
      <c r="C194" s="44">
        <f t="shared" si="79"/>
        <v>94</v>
      </c>
      <c r="D194" s="44">
        <v>85</v>
      </c>
      <c r="E194" s="44">
        <v>0</v>
      </c>
      <c r="F194" s="44">
        <v>9</v>
      </c>
      <c r="G194" s="44">
        <v>7</v>
      </c>
      <c r="H194" s="44">
        <v>94</v>
      </c>
      <c r="I194" s="44">
        <v>0</v>
      </c>
      <c r="J194" s="48">
        <f t="shared" si="80"/>
        <v>11</v>
      </c>
      <c r="K194" s="44">
        <v>0</v>
      </c>
      <c r="L194" s="44">
        <v>0</v>
      </c>
      <c r="M194" s="44">
        <v>1</v>
      </c>
      <c r="N194" s="44">
        <v>0</v>
      </c>
      <c r="O194" s="44">
        <v>10</v>
      </c>
      <c r="P194" s="44">
        <v>0</v>
      </c>
      <c r="Q194" s="44">
        <v>0</v>
      </c>
      <c r="R194" s="44">
        <f t="shared" si="81"/>
        <v>0</v>
      </c>
      <c r="S194" s="44">
        <v>0</v>
      </c>
      <c r="T194" s="44">
        <v>0</v>
      </c>
    </row>
    <row r="195" spans="1:20" s="45" customFormat="1" ht="18" customHeight="1" x14ac:dyDescent="0.25">
      <c r="A195" s="2">
        <v>8</v>
      </c>
      <c r="B195" s="8" t="s">
        <v>74</v>
      </c>
      <c r="C195" s="44">
        <f t="shared" si="79"/>
        <v>177</v>
      </c>
      <c r="D195" s="48">
        <v>120</v>
      </c>
      <c r="E195" s="48">
        <v>7</v>
      </c>
      <c r="F195" s="48">
        <v>50</v>
      </c>
      <c r="G195" s="48">
        <v>5</v>
      </c>
      <c r="H195" s="48">
        <v>177</v>
      </c>
      <c r="I195" s="48">
        <v>0</v>
      </c>
      <c r="J195" s="48">
        <f t="shared" si="80"/>
        <v>24</v>
      </c>
      <c r="K195" s="48">
        <v>0</v>
      </c>
      <c r="L195" s="48">
        <v>1</v>
      </c>
      <c r="M195" s="48">
        <v>6</v>
      </c>
      <c r="N195" s="48">
        <v>0</v>
      </c>
      <c r="O195" s="48">
        <v>17</v>
      </c>
      <c r="P195" s="48">
        <v>0</v>
      </c>
      <c r="Q195" s="48">
        <v>0</v>
      </c>
      <c r="R195" s="44">
        <f t="shared" si="81"/>
        <v>0</v>
      </c>
      <c r="S195" s="48">
        <v>0</v>
      </c>
      <c r="T195" s="48">
        <v>0</v>
      </c>
    </row>
    <row r="196" spans="1:20" s="45" customFormat="1" ht="18" customHeight="1" x14ac:dyDescent="0.25">
      <c r="A196" s="12">
        <v>9</v>
      </c>
      <c r="B196" s="8" t="s">
        <v>246</v>
      </c>
      <c r="C196" s="44">
        <f t="shared" si="79"/>
        <v>0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0</v>
      </c>
      <c r="J196" s="48">
        <f t="shared" si="80"/>
        <v>1</v>
      </c>
      <c r="K196" s="48">
        <v>0</v>
      </c>
      <c r="L196" s="48">
        <v>0</v>
      </c>
      <c r="M196" s="48">
        <v>1</v>
      </c>
      <c r="N196" s="48">
        <v>0</v>
      </c>
      <c r="O196" s="48">
        <v>0</v>
      </c>
      <c r="P196" s="48">
        <v>0</v>
      </c>
      <c r="Q196" s="48">
        <v>0</v>
      </c>
      <c r="R196" s="44">
        <f t="shared" si="81"/>
        <v>0</v>
      </c>
      <c r="S196" s="48">
        <v>0</v>
      </c>
      <c r="T196" s="48">
        <v>0</v>
      </c>
    </row>
    <row r="197" spans="1:20" s="45" customFormat="1" ht="18" customHeight="1" x14ac:dyDescent="0.25">
      <c r="A197" s="12">
        <v>10</v>
      </c>
      <c r="B197" s="8" t="s">
        <v>247</v>
      </c>
      <c r="C197" s="44">
        <f t="shared" si="79"/>
        <v>0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f t="shared" si="80"/>
        <v>2</v>
      </c>
      <c r="K197" s="48">
        <v>1</v>
      </c>
      <c r="L197" s="48">
        <v>0</v>
      </c>
      <c r="M197" s="48">
        <v>1</v>
      </c>
      <c r="N197" s="48">
        <v>0</v>
      </c>
      <c r="O197" s="48">
        <v>0</v>
      </c>
      <c r="P197" s="48">
        <v>0</v>
      </c>
      <c r="Q197" s="48">
        <v>0</v>
      </c>
      <c r="R197" s="44">
        <f t="shared" si="81"/>
        <v>0</v>
      </c>
      <c r="S197" s="48">
        <v>0</v>
      </c>
      <c r="T197" s="48">
        <v>0</v>
      </c>
    </row>
    <row r="198" spans="1:20" s="45" customFormat="1" ht="18" customHeight="1" x14ac:dyDescent="0.25">
      <c r="A198" s="12">
        <v>11</v>
      </c>
      <c r="B198" s="5" t="s">
        <v>80</v>
      </c>
      <c r="C198" s="2">
        <f t="shared" si="79"/>
        <v>101</v>
      </c>
      <c r="D198" s="2">
        <v>51</v>
      </c>
      <c r="E198" s="2">
        <v>17</v>
      </c>
      <c r="F198" s="2">
        <v>33</v>
      </c>
      <c r="G198" s="2">
        <v>38</v>
      </c>
      <c r="H198" s="2">
        <v>0</v>
      </c>
      <c r="I198" s="2">
        <v>0</v>
      </c>
      <c r="J198" s="7">
        <f>K198+M198+N198+O198+P198+L198</f>
        <v>70</v>
      </c>
      <c r="K198" s="2">
        <v>1</v>
      </c>
      <c r="L198" s="2">
        <v>14</v>
      </c>
      <c r="M198" s="2">
        <v>18</v>
      </c>
      <c r="N198" s="2">
        <v>0</v>
      </c>
      <c r="O198" s="2">
        <v>35</v>
      </c>
      <c r="P198" s="2">
        <v>2</v>
      </c>
      <c r="Q198" s="2">
        <v>15</v>
      </c>
      <c r="R198" s="44">
        <f>S198+T198</f>
        <v>45</v>
      </c>
      <c r="S198" s="2">
        <v>0</v>
      </c>
      <c r="T198" s="2">
        <v>45</v>
      </c>
    </row>
    <row r="199" spans="1:20" s="45" customFormat="1" ht="18" customHeight="1" x14ac:dyDescent="0.25">
      <c r="A199" s="87" t="s">
        <v>14</v>
      </c>
      <c r="B199" s="88"/>
      <c r="C199" s="44">
        <f>D199+E199+F199</f>
        <v>4753</v>
      </c>
      <c r="D199" s="48">
        <f>SUM(D188:D198)</f>
        <v>4098</v>
      </c>
      <c r="E199" s="48">
        <f t="shared" ref="E199:T199" si="82">SUM(E188:E198)</f>
        <v>135</v>
      </c>
      <c r="F199" s="48">
        <f t="shared" si="82"/>
        <v>520</v>
      </c>
      <c r="G199" s="48">
        <f t="shared" si="82"/>
        <v>579</v>
      </c>
      <c r="H199" s="48">
        <f t="shared" si="82"/>
        <v>2615</v>
      </c>
      <c r="I199" s="48">
        <f t="shared" si="82"/>
        <v>34</v>
      </c>
      <c r="J199" s="48">
        <f>SUM(J188:J198)</f>
        <v>716</v>
      </c>
      <c r="K199" s="48">
        <f t="shared" si="82"/>
        <v>2</v>
      </c>
      <c r="L199" s="48">
        <f t="shared" si="82"/>
        <v>99</v>
      </c>
      <c r="M199" s="48">
        <f t="shared" si="82"/>
        <v>221</v>
      </c>
      <c r="N199" s="48">
        <f t="shared" si="82"/>
        <v>0</v>
      </c>
      <c r="O199" s="48">
        <f t="shared" si="82"/>
        <v>329</v>
      </c>
      <c r="P199" s="48">
        <f t="shared" si="82"/>
        <v>65</v>
      </c>
      <c r="Q199" s="48">
        <f t="shared" si="82"/>
        <v>24</v>
      </c>
      <c r="R199" s="48">
        <f t="shared" si="82"/>
        <v>81</v>
      </c>
      <c r="S199" s="48">
        <f t="shared" si="82"/>
        <v>4</v>
      </c>
      <c r="T199" s="48">
        <f t="shared" si="82"/>
        <v>87</v>
      </c>
    </row>
    <row r="200" spans="1:20" s="45" customFormat="1" ht="18" customHeight="1" x14ac:dyDescent="0.25">
      <c r="A200" s="18"/>
      <c r="B200" s="27" t="s">
        <v>121</v>
      </c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58"/>
    </row>
    <row r="201" spans="1:20" s="45" customFormat="1" ht="18" customHeight="1" x14ac:dyDescent="0.25">
      <c r="A201" s="2">
        <v>1</v>
      </c>
      <c r="B201" s="33" t="s">
        <v>86</v>
      </c>
      <c r="C201" s="44">
        <f>D201+E201+F201</f>
        <v>7738</v>
      </c>
      <c r="D201" s="44">
        <v>5779</v>
      </c>
      <c r="E201" s="44">
        <v>1581</v>
      </c>
      <c r="F201" s="44">
        <v>378</v>
      </c>
      <c r="G201" s="44">
        <v>464</v>
      </c>
      <c r="H201" s="44">
        <v>507</v>
      </c>
      <c r="I201" s="44">
        <v>77</v>
      </c>
      <c r="J201" s="48">
        <f>K201+L201+M201+N201+O201+P201</f>
        <v>494</v>
      </c>
      <c r="K201" s="44"/>
      <c r="L201" s="44">
        <v>200</v>
      </c>
      <c r="M201" s="44">
        <v>214</v>
      </c>
      <c r="N201" s="44"/>
      <c r="O201" s="44">
        <v>77</v>
      </c>
      <c r="P201" s="44">
        <v>3</v>
      </c>
      <c r="Q201" s="44"/>
      <c r="R201" s="44">
        <v>244</v>
      </c>
      <c r="S201" s="44">
        <v>36</v>
      </c>
      <c r="T201" s="44">
        <v>248</v>
      </c>
    </row>
    <row r="202" spans="1:20" s="45" customFormat="1" ht="19.5" customHeight="1" x14ac:dyDescent="0.25">
      <c r="A202" s="2">
        <v>2</v>
      </c>
      <c r="B202" s="34" t="s">
        <v>151</v>
      </c>
      <c r="C202" s="44">
        <f t="shared" ref="C202:C222" si="83">D202+E202+F202</f>
        <v>191</v>
      </c>
      <c r="D202" s="44"/>
      <c r="E202" s="44"/>
      <c r="F202" s="44">
        <v>191</v>
      </c>
      <c r="G202" s="44">
        <v>27</v>
      </c>
      <c r="H202" s="44"/>
      <c r="I202" s="44"/>
      <c r="J202" s="48">
        <f t="shared" ref="J202:J222" si="84">K202+L202+M202+N202+O202+P202</f>
        <v>2</v>
      </c>
      <c r="K202" s="44"/>
      <c r="L202" s="44">
        <v>1</v>
      </c>
      <c r="M202" s="44">
        <v>1</v>
      </c>
      <c r="N202" s="44"/>
      <c r="O202" s="44"/>
      <c r="P202" s="44"/>
      <c r="Q202" s="44"/>
      <c r="R202" s="44">
        <f t="shared" ref="R202:R222" si="85">S202+T202</f>
        <v>0</v>
      </c>
      <c r="S202" s="44"/>
      <c r="T202" s="44"/>
    </row>
    <row r="203" spans="1:20" s="45" customFormat="1" ht="18" customHeight="1" x14ac:dyDescent="0.25">
      <c r="A203" s="2">
        <v>3</v>
      </c>
      <c r="B203" s="5" t="s">
        <v>162</v>
      </c>
      <c r="C203" s="44">
        <f t="shared" si="83"/>
        <v>0</v>
      </c>
      <c r="D203" s="44"/>
      <c r="E203" s="44"/>
      <c r="F203" s="44"/>
      <c r="G203" s="44"/>
      <c r="H203" s="44"/>
      <c r="I203" s="44"/>
      <c r="J203" s="48">
        <f t="shared" si="84"/>
        <v>3</v>
      </c>
      <c r="K203" s="44"/>
      <c r="L203" s="44"/>
      <c r="M203" s="44">
        <v>3</v>
      </c>
      <c r="N203" s="44"/>
      <c r="O203" s="44"/>
      <c r="P203" s="44"/>
      <c r="Q203" s="44"/>
      <c r="R203" s="44">
        <f t="shared" si="85"/>
        <v>0</v>
      </c>
      <c r="S203" s="44"/>
      <c r="T203" s="44"/>
    </row>
    <row r="204" spans="1:20" s="45" customFormat="1" ht="18" customHeight="1" x14ac:dyDescent="0.25">
      <c r="A204" s="2">
        <v>4</v>
      </c>
      <c r="B204" s="5" t="s">
        <v>239</v>
      </c>
      <c r="C204" s="44">
        <f t="shared" si="83"/>
        <v>123</v>
      </c>
      <c r="D204" s="44"/>
      <c r="E204" s="44"/>
      <c r="F204" s="44">
        <v>123</v>
      </c>
      <c r="G204" s="44">
        <v>6</v>
      </c>
      <c r="H204" s="44"/>
      <c r="I204" s="44"/>
      <c r="J204" s="48">
        <f t="shared" si="84"/>
        <v>4</v>
      </c>
      <c r="K204" s="44"/>
      <c r="L204" s="44">
        <v>4</v>
      </c>
      <c r="M204" s="44"/>
      <c r="N204" s="44"/>
      <c r="O204" s="44"/>
      <c r="P204" s="44"/>
      <c r="Q204" s="44"/>
      <c r="R204" s="44">
        <f t="shared" si="85"/>
        <v>0</v>
      </c>
      <c r="S204" s="44"/>
      <c r="T204" s="44"/>
    </row>
    <row r="205" spans="1:20" s="45" customFormat="1" ht="18" customHeight="1" x14ac:dyDescent="0.25">
      <c r="A205" s="2">
        <v>5</v>
      </c>
      <c r="B205" s="5" t="s">
        <v>240</v>
      </c>
      <c r="C205" s="44">
        <f t="shared" si="83"/>
        <v>2</v>
      </c>
      <c r="D205" s="44"/>
      <c r="E205" s="44"/>
      <c r="F205" s="44">
        <v>2</v>
      </c>
      <c r="G205" s="44">
        <v>2</v>
      </c>
      <c r="H205" s="44"/>
      <c r="I205" s="44"/>
      <c r="J205" s="48">
        <f t="shared" si="84"/>
        <v>7</v>
      </c>
      <c r="K205" s="44"/>
      <c r="L205" s="44">
        <v>7</v>
      </c>
      <c r="M205" s="44"/>
      <c r="N205" s="44"/>
      <c r="O205" s="44"/>
      <c r="P205" s="44"/>
      <c r="Q205" s="44"/>
      <c r="R205" s="44">
        <f t="shared" si="85"/>
        <v>0</v>
      </c>
      <c r="S205" s="44"/>
      <c r="T205" s="44"/>
    </row>
    <row r="206" spans="1:20" s="45" customFormat="1" ht="18" customHeight="1" x14ac:dyDescent="0.25">
      <c r="A206" s="2">
        <v>6</v>
      </c>
      <c r="B206" s="5" t="s">
        <v>241</v>
      </c>
      <c r="C206" s="44">
        <f t="shared" si="83"/>
        <v>0</v>
      </c>
      <c r="D206" s="44"/>
      <c r="E206" s="44"/>
      <c r="F206" s="44"/>
      <c r="G206" s="44"/>
      <c r="H206" s="44"/>
      <c r="I206" s="44"/>
      <c r="J206" s="48">
        <f t="shared" si="84"/>
        <v>1</v>
      </c>
      <c r="K206" s="44"/>
      <c r="L206" s="44">
        <v>1</v>
      </c>
      <c r="M206" s="44"/>
      <c r="N206" s="44"/>
      <c r="O206" s="44"/>
      <c r="P206" s="44"/>
      <c r="Q206" s="44"/>
      <c r="R206" s="44">
        <f t="shared" si="85"/>
        <v>0</v>
      </c>
      <c r="S206" s="44"/>
      <c r="T206" s="44"/>
    </row>
    <row r="207" spans="1:20" s="45" customFormat="1" ht="18" customHeight="1" x14ac:dyDescent="0.25">
      <c r="A207" s="2">
        <v>7</v>
      </c>
      <c r="B207" s="5" t="s">
        <v>242</v>
      </c>
      <c r="C207" s="44">
        <f t="shared" si="83"/>
        <v>0</v>
      </c>
      <c r="D207" s="44"/>
      <c r="E207" s="44"/>
      <c r="F207" s="44"/>
      <c r="G207" s="44"/>
      <c r="H207" s="44"/>
      <c r="I207" s="44"/>
      <c r="J207" s="48">
        <f t="shared" si="84"/>
        <v>25</v>
      </c>
      <c r="K207" s="44"/>
      <c r="L207" s="44">
        <v>18</v>
      </c>
      <c r="M207" s="44">
        <v>7</v>
      </c>
      <c r="N207" s="44"/>
      <c r="O207" s="44"/>
      <c r="P207" s="44"/>
      <c r="Q207" s="44"/>
      <c r="R207" s="44">
        <f t="shared" si="85"/>
        <v>0</v>
      </c>
      <c r="S207" s="44"/>
      <c r="T207" s="44"/>
    </row>
    <row r="208" spans="1:20" s="45" customFormat="1" ht="18" customHeight="1" x14ac:dyDescent="0.25">
      <c r="A208" s="2">
        <v>8</v>
      </c>
      <c r="B208" s="5" t="s">
        <v>163</v>
      </c>
      <c r="C208" s="44">
        <f t="shared" si="83"/>
        <v>0</v>
      </c>
      <c r="D208" s="44"/>
      <c r="E208" s="44"/>
      <c r="F208" s="44"/>
      <c r="G208" s="44"/>
      <c r="H208" s="44"/>
      <c r="I208" s="44"/>
      <c r="J208" s="48">
        <f t="shared" si="84"/>
        <v>2</v>
      </c>
      <c r="K208" s="44"/>
      <c r="L208" s="44">
        <v>1</v>
      </c>
      <c r="M208" s="44">
        <v>1</v>
      </c>
      <c r="N208" s="44"/>
      <c r="O208" s="44"/>
      <c r="P208" s="44"/>
      <c r="Q208" s="44"/>
      <c r="R208" s="44">
        <f t="shared" si="85"/>
        <v>0</v>
      </c>
      <c r="S208" s="44"/>
      <c r="T208" s="44"/>
    </row>
    <row r="209" spans="1:24" s="45" customFormat="1" x14ac:dyDescent="0.25">
      <c r="A209" s="2">
        <v>9</v>
      </c>
      <c r="B209" s="5" t="s">
        <v>164</v>
      </c>
      <c r="C209" s="44">
        <f t="shared" si="83"/>
        <v>0</v>
      </c>
      <c r="D209" s="44"/>
      <c r="E209" s="44"/>
      <c r="F209" s="44"/>
      <c r="G209" s="44"/>
      <c r="H209" s="44"/>
      <c r="I209" s="44"/>
      <c r="J209" s="48">
        <f t="shared" si="84"/>
        <v>3</v>
      </c>
      <c r="K209" s="44"/>
      <c r="L209" s="44"/>
      <c r="M209" s="44">
        <v>3</v>
      </c>
      <c r="N209" s="44"/>
      <c r="O209" s="44"/>
      <c r="P209" s="44"/>
      <c r="Q209" s="44"/>
      <c r="R209" s="44">
        <f t="shared" si="85"/>
        <v>0</v>
      </c>
      <c r="S209" s="44"/>
      <c r="T209" s="44"/>
    </row>
    <row r="210" spans="1:24" s="45" customFormat="1" x14ac:dyDescent="0.25">
      <c r="A210" s="2">
        <v>10</v>
      </c>
      <c r="B210" s="5" t="s">
        <v>165</v>
      </c>
      <c r="C210" s="44">
        <f t="shared" si="83"/>
        <v>0</v>
      </c>
      <c r="D210" s="44"/>
      <c r="E210" s="44"/>
      <c r="F210" s="44"/>
      <c r="G210" s="44"/>
      <c r="H210" s="44"/>
      <c r="I210" s="44"/>
      <c r="J210" s="48">
        <f t="shared" si="84"/>
        <v>2</v>
      </c>
      <c r="K210" s="44"/>
      <c r="L210" s="44"/>
      <c r="M210" s="44">
        <v>2</v>
      </c>
      <c r="N210" s="44"/>
      <c r="O210" s="44"/>
      <c r="P210" s="44"/>
      <c r="Q210" s="44"/>
      <c r="R210" s="44">
        <f t="shared" si="85"/>
        <v>0</v>
      </c>
      <c r="S210" s="44"/>
      <c r="T210" s="44"/>
    </row>
    <row r="211" spans="1:24" s="45" customFormat="1" x14ac:dyDescent="0.25">
      <c r="A211" s="2">
        <v>11</v>
      </c>
      <c r="B211" s="5" t="s">
        <v>166</v>
      </c>
      <c r="C211" s="44">
        <f t="shared" si="83"/>
        <v>0</v>
      </c>
      <c r="D211" s="44"/>
      <c r="E211" s="44"/>
      <c r="F211" s="44"/>
      <c r="G211" s="44"/>
      <c r="H211" s="44"/>
      <c r="I211" s="44"/>
      <c r="J211" s="48">
        <f t="shared" si="84"/>
        <v>1</v>
      </c>
      <c r="K211" s="44"/>
      <c r="L211" s="44"/>
      <c r="M211" s="44">
        <v>1</v>
      </c>
      <c r="N211" s="44"/>
      <c r="O211" s="44"/>
      <c r="P211" s="44"/>
      <c r="Q211" s="44"/>
      <c r="R211" s="44">
        <f t="shared" si="85"/>
        <v>0</v>
      </c>
      <c r="S211" s="44"/>
      <c r="T211" s="44"/>
    </row>
    <row r="212" spans="1:24" s="45" customFormat="1" x14ac:dyDescent="0.25">
      <c r="A212" s="2">
        <v>12</v>
      </c>
      <c r="B212" s="5" t="s">
        <v>167</v>
      </c>
      <c r="C212" s="44">
        <f t="shared" si="83"/>
        <v>0</v>
      </c>
      <c r="D212" s="44"/>
      <c r="E212" s="44"/>
      <c r="F212" s="44"/>
      <c r="G212" s="44"/>
      <c r="H212" s="44"/>
      <c r="I212" s="44"/>
      <c r="J212" s="48">
        <f t="shared" si="84"/>
        <v>1</v>
      </c>
      <c r="K212" s="44"/>
      <c r="L212" s="44"/>
      <c r="M212" s="44">
        <v>1</v>
      </c>
      <c r="N212" s="44"/>
      <c r="O212" s="44"/>
      <c r="P212" s="44"/>
      <c r="Q212" s="44"/>
      <c r="R212" s="44">
        <f t="shared" si="85"/>
        <v>0</v>
      </c>
      <c r="S212" s="44"/>
      <c r="T212" s="44"/>
    </row>
    <row r="213" spans="1:24" s="45" customFormat="1" x14ac:dyDescent="0.25">
      <c r="A213" s="2">
        <v>13</v>
      </c>
      <c r="B213" s="5" t="s">
        <v>168</v>
      </c>
      <c r="C213" s="44">
        <f t="shared" si="83"/>
        <v>0</v>
      </c>
      <c r="D213" s="44"/>
      <c r="E213" s="44"/>
      <c r="F213" s="44"/>
      <c r="G213" s="44"/>
      <c r="H213" s="44"/>
      <c r="I213" s="44"/>
      <c r="J213" s="48">
        <f t="shared" si="84"/>
        <v>1</v>
      </c>
      <c r="K213" s="44"/>
      <c r="L213" s="44"/>
      <c r="M213" s="44">
        <v>1</v>
      </c>
      <c r="N213" s="44"/>
      <c r="O213" s="44"/>
      <c r="P213" s="44"/>
      <c r="Q213" s="44"/>
      <c r="R213" s="44">
        <f t="shared" si="85"/>
        <v>0</v>
      </c>
      <c r="S213" s="44"/>
      <c r="T213" s="44"/>
    </row>
    <row r="214" spans="1:24" s="45" customFormat="1" x14ac:dyDescent="0.25">
      <c r="A214" s="2">
        <v>14</v>
      </c>
      <c r="B214" s="5" t="s">
        <v>74</v>
      </c>
      <c r="C214" s="44">
        <f t="shared" si="83"/>
        <v>0</v>
      </c>
      <c r="D214" s="44"/>
      <c r="E214" s="44"/>
      <c r="F214" s="44"/>
      <c r="G214" s="44"/>
      <c r="H214" s="44"/>
      <c r="I214" s="44"/>
      <c r="J214" s="48">
        <f t="shared" si="84"/>
        <v>3</v>
      </c>
      <c r="K214" s="44"/>
      <c r="L214" s="44"/>
      <c r="M214" s="44">
        <v>3</v>
      </c>
      <c r="N214" s="44"/>
      <c r="O214" s="44"/>
      <c r="P214" s="44"/>
      <c r="Q214" s="44"/>
      <c r="R214" s="44">
        <f t="shared" si="85"/>
        <v>0</v>
      </c>
      <c r="S214" s="44"/>
      <c r="T214" s="44"/>
    </row>
    <row r="215" spans="1:24" s="45" customFormat="1" x14ac:dyDescent="0.25">
      <c r="A215" s="2">
        <v>15</v>
      </c>
      <c r="B215" s="5" t="s">
        <v>169</v>
      </c>
      <c r="C215" s="44">
        <f t="shared" si="83"/>
        <v>0</v>
      </c>
      <c r="D215" s="44"/>
      <c r="E215" s="44"/>
      <c r="F215" s="44"/>
      <c r="G215" s="44"/>
      <c r="H215" s="44"/>
      <c r="I215" s="44"/>
      <c r="J215" s="48">
        <f t="shared" si="84"/>
        <v>1</v>
      </c>
      <c r="K215" s="44"/>
      <c r="L215" s="44"/>
      <c r="M215" s="44">
        <v>1</v>
      </c>
      <c r="N215" s="44"/>
      <c r="O215" s="44"/>
      <c r="P215" s="44"/>
      <c r="Q215" s="44"/>
      <c r="R215" s="44">
        <f t="shared" si="85"/>
        <v>0</v>
      </c>
      <c r="S215" s="44"/>
      <c r="T215" s="44"/>
    </row>
    <row r="216" spans="1:24" s="45" customFormat="1" x14ac:dyDescent="0.25">
      <c r="A216" s="2">
        <v>16</v>
      </c>
      <c r="B216" s="5" t="s">
        <v>170</v>
      </c>
      <c r="C216" s="44">
        <f t="shared" si="83"/>
        <v>0</v>
      </c>
      <c r="D216" s="44"/>
      <c r="E216" s="44"/>
      <c r="F216" s="44"/>
      <c r="G216" s="44"/>
      <c r="H216" s="44"/>
      <c r="I216" s="44"/>
      <c r="J216" s="48">
        <f t="shared" si="84"/>
        <v>3</v>
      </c>
      <c r="K216" s="44"/>
      <c r="L216" s="44"/>
      <c r="M216" s="44">
        <v>3</v>
      </c>
      <c r="N216" s="44"/>
      <c r="O216" s="44"/>
      <c r="P216" s="44"/>
      <c r="Q216" s="44"/>
      <c r="R216" s="44">
        <f t="shared" si="85"/>
        <v>0</v>
      </c>
      <c r="S216" s="44"/>
      <c r="T216" s="44"/>
    </row>
    <row r="217" spans="1:24" s="45" customFormat="1" x14ac:dyDescent="0.25">
      <c r="A217" s="2">
        <v>17</v>
      </c>
      <c r="B217" s="5" t="s">
        <v>171</v>
      </c>
      <c r="C217" s="44">
        <f t="shared" si="83"/>
        <v>0</v>
      </c>
      <c r="D217" s="44"/>
      <c r="E217" s="44"/>
      <c r="F217" s="44"/>
      <c r="G217" s="44"/>
      <c r="H217" s="44"/>
      <c r="I217" s="44"/>
      <c r="J217" s="48">
        <f t="shared" si="84"/>
        <v>2</v>
      </c>
      <c r="K217" s="44"/>
      <c r="L217" s="44"/>
      <c r="M217" s="44">
        <v>2</v>
      </c>
      <c r="N217" s="44"/>
      <c r="O217" s="44"/>
      <c r="P217" s="44"/>
      <c r="Q217" s="44"/>
      <c r="R217" s="44">
        <f t="shared" si="85"/>
        <v>0</v>
      </c>
      <c r="S217" s="44"/>
      <c r="T217" s="44"/>
    </row>
    <row r="218" spans="1:24" s="45" customFormat="1" x14ac:dyDescent="0.25">
      <c r="A218" s="2">
        <v>18</v>
      </c>
      <c r="B218" s="5" t="s">
        <v>172</v>
      </c>
      <c r="C218" s="44">
        <f t="shared" si="83"/>
        <v>0</v>
      </c>
      <c r="D218" s="44"/>
      <c r="E218" s="44"/>
      <c r="F218" s="44"/>
      <c r="G218" s="44"/>
      <c r="H218" s="44"/>
      <c r="I218" s="44"/>
      <c r="J218" s="48">
        <f t="shared" si="84"/>
        <v>1</v>
      </c>
      <c r="K218" s="44"/>
      <c r="L218" s="44"/>
      <c r="M218" s="44">
        <v>1</v>
      </c>
      <c r="N218" s="44"/>
      <c r="O218" s="44"/>
      <c r="P218" s="44"/>
      <c r="Q218" s="44"/>
      <c r="R218" s="44">
        <f t="shared" si="85"/>
        <v>0</v>
      </c>
      <c r="S218" s="44"/>
      <c r="T218" s="44"/>
    </row>
    <row r="219" spans="1:24" s="45" customFormat="1" x14ac:dyDescent="0.25">
      <c r="A219" s="2">
        <v>19</v>
      </c>
      <c r="B219" s="5" t="s">
        <v>173</v>
      </c>
      <c r="C219" s="44">
        <f t="shared" si="83"/>
        <v>0</v>
      </c>
      <c r="D219" s="44"/>
      <c r="E219" s="44"/>
      <c r="F219" s="44"/>
      <c r="G219" s="44"/>
      <c r="H219" s="44"/>
      <c r="I219" s="44"/>
      <c r="J219" s="48">
        <f t="shared" si="84"/>
        <v>2</v>
      </c>
      <c r="K219" s="44"/>
      <c r="L219" s="44">
        <v>2</v>
      </c>
      <c r="M219" s="44"/>
      <c r="N219" s="44"/>
      <c r="O219" s="44"/>
      <c r="P219" s="44"/>
      <c r="Q219" s="44"/>
      <c r="R219" s="44">
        <f t="shared" si="85"/>
        <v>2</v>
      </c>
      <c r="S219" s="44"/>
      <c r="T219" s="44">
        <v>2</v>
      </c>
    </row>
    <row r="220" spans="1:24" s="45" customFormat="1" x14ac:dyDescent="0.25">
      <c r="A220" s="2">
        <v>20</v>
      </c>
      <c r="B220" s="5" t="s">
        <v>243</v>
      </c>
      <c r="C220" s="44">
        <f t="shared" si="83"/>
        <v>9</v>
      </c>
      <c r="D220" s="44"/>
      <c r="E220" s="44"/>
      <c r="F220" s="44">
        <v>9</v>
      </c>
      <c r="G220" s="44">
        <v>9</v>
      </c>
      <c r="H220" s="44"/>
      <c r="I220" s="44"/>
      <c r="J220" s="48">
        <f t="shared" si="84"/>
        <v>5</v>
      </c>
      <c r="K220" s="44"/>
      <c r="L220" s="44">
        <v>3</v>
      </c>
      <c r="M220" s="44">
        <v>2</v>
      </c>
      <c r="N220" s="44"/>
      <c r="O220" s="44"/>
      <c r="P220" s="44"/>
      <c r="Q220" s="44"/>
      <c r="R220" s="44">
        <f t="shared" si="85"/>
        <v>0</v>
      </c>
      <c r="S220" s="44"/>
      <c r="T220" s="44"/>
    </row>
    <row r="221" spans="1:24" s="45" customFormat="1" x14ac:dyDescent="0.25">
      <c r="A221" s="2">
        <v>21</v>
      </c>
      <c r="B221" s="5" t="s">
        <v>244</v>
      </c>
      <c r="C221" s="44">
        <f t="shared" si="83"/>
        <v>1</v>
      </c>
      <c r="D221" s="44"/>
      <c r="E221" s="44"/>
      <c r="F221" s="44">
        <v>1</v>
      </c>
      <c r="G221" s="44"/>
      <c r="H221" s="44"/>
      <c r="I221" s="44"/>
      <c r="J221" s="48">
        <f t="shared" si="84"/>
        <v>7</v>
      </c>
      <c r="K221" s="44"/>
      <c r="L221" s="44">
        <v>7</v>
      </c>
      <c r="M221" s="44"/>
      <c r="N221" s="44"/>
      <c r="O221" s="44"/>
      <c r="P221" s="44"/>
      <c r="Q221" s="44"/>
      <c r="R221" s="44">
        <f t="shared" si="85"/>
        <v>0</v>
      </c>
      <c r="S221" s="44"/>
      <c r="T221" s="44"/>
    </row>
    <row r="222" spans="1:24" s="45" customFormat="1" x14ac:dyDescent="0.25">
      <c r="A222" s="2">
        <v>22</v>
      </c>
      <c r="B222" s="5" t="s">
        <v>245</v>
      </c>
      <c r="C222" s="44">
        <f t="shared" si="83"/>
        <v>30</v>
      </c>
      <c r="D222" s="44"/>
      <c r="E222" s="44"/>
      <c r="F222" s="44">
        <v>30</v>
      </c>
      <c r="G222" s="44">
        <v>12</v>
      </c>
      <c r="H222" s="44"/>
      <c r="I222" s="44"/>
      <c r="J222" s="48">
        <f t="shared" si="84"/>
        <v>1</v>
      </c>
      <c r="K222" s="44"/>
      <c r="L222" s="44">
        <v>1</v>
      </c>
      <c r="M222" s="44"/>
      <c r="N222" s="44"/>
      <c r="O222" s="44"/>
      <c r="P222" s="44"/>
      <c r="Q222" s="44"/>
      <c r="R222" s="44">
        <f t="shared" si="85"/>
        <v>0</v>
      </c>
      <c r="S222" s="44"/>
      <c r="T222" s="44"/>
    </row>
    <row r="223" spans="1:24" s="45" customFormat="1" ht="18" customHeight="1" x14ac:dyDescent="0.25">
      <c r="A223" s="87" t="s">
        <v>14</v>
      </c>
      <c r="B223" s="88"/>
      <c r="C223" s="44">
        <f>D223+E223+F223</f>
        <v>8094</v>
      </c>
      <c r="D223" s="44">
        <f t="shared" ref="D223:T223" si="86">SUM(D201:D222)</f>
        <v>5779</v>
      </c>
      <c r="E223" s="44">
        <f t="shared" si="86"/>
        <v>1581</v>
      </c>
      <c r="F223" s="44">
        <f t="shared" si="86"/>
        <v>734</v>
      </c>
      <c r="G223" s="44">
        <f t="shared" si="86"/>
        <v>520</v>
      </c>
      <c r="H223" s="44">
        <f t="shared" si="86"/>
        <v>507</v>
      </c>
      <c r="I223" s="44">
        <f t="shared" si="86"/>
        <v>77</v>
      </c>
      <c r="J223" s="44">
        <f t="shared" si="86"/>
        <v>571</v>
      </c>
      <c r="K223" s="44">
        <f t="shared" si="86"/>
        <v>0</v>
      </c>
      <c r="L223" s="44">
        <f t="shared" si="86"/>
        <v>245</v>
      </c>
      <c r="M223" s="44">
        <f t="shared" si="86"/>
        <v>246</v>
      </c>
      <c r="N223" s="44">
        <f t="shared" si="86"/>
        <v>0</v>
      </c>
      <c r="O223" s="44">
        <f t="shared" si="86"/>
        <v>77</v>
      </c>
      <c r="P223" s="44">
        <f t="shared" si="86"/>
        <v>3</v>
      </c>
      <c r="Q223" s="44">
        <f t="shared" si="86"/>
        <v>0</v>
      </c>
      <c r="R223" s="44">
        <f t="shared" si="86"/>
        <v>246</v>
      </c>
      <c r="S223" s="44">
        <f t="shared" si="86"/>
        <v>36</v>
      </c>
      <c r="T223" s="44">
        <f t="shared" si="86"/>
        <v>250</v>
      </c>
      <c r="X223" s="82"/>
    </row>
    <row r="224" spans="1:24" s="45" customFormat="1" ht="18" customHeight="1" x14ac:dyDescent="0.25">
      <c r="A224" s="24"/>
      <c r="B224" s="27" t="s">
        <v>122</v>
      </c>
      <c r="C224" s="27"/>
      <c r="D224" s="83"/>
      <c r="E224" s="83"/>
      <c r="F224" s="83"/>
      <c r="G224" s="83"/>
      <c r="H224" s="83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58"/>
    </row>
    <row r="225" spans="1:20" s="45" customFormat="1" ht="18" customHeight="1" x14ac:dyDescent="0.25">
      <c r="A225" s="12">
        <v>1</v>
      </c>
      <c r="B225" s="35" t="s">
        <v>33</v>
      </c>
      <c r="C225" s="44">
        <f t="shared" ref="C225:C229" si="87">D225+E225+F225</f>
        <v>3512</v>
      </c>
      <c r="D225" s="44">
        <v>3163</v>
      </c>
      <c r="E225" s="44">
        <v>161</v>
      </c>
      <c r="F225" s="44">
        <v>188</v>
      </c>
      <c r="G225" s="44">
        <v>579</v>
      </c>
      <c r="H225" s="44">
        <v>1108</v>
      </c>
      <c r="I225" s="44">
        <v>4</v>
      </c>
      <c r="J225" s="48">
        <f>K225+M225+N225+O225+P225+L225</f>
        <v>429</v>
      </c>
      <c r="K225" s="44">
        <v>1</v>
      </c>
      <c r="L225" s="44">
        <v>59</v>
      </c>
      <c r="M225" s="44">
        <v>222</v>
      </c>
      <c r="N225" s="44">
        <v>0</v>
      </c>
      <c r="O225" s="44">
        <v>117</v>
      </c>
      <c r="P225" s="44">
        <v>30</v>
      </c>
      <c r="Q225" s="44">
        <v>23</v>
      </c>
      <c r="R225" s="44">
        <v>67</v>
      </c>
      <c r="S225" s="44">
        <v>2</v>
      </c>
      <c r="T225" s="44">
        <v>69</v>
      </c>
    </row>
    <row r="226" spans="1:20" s="45" customFormat="1" ht="18" customHeight="1" x14ac:dyDescent="0.25">
      <c r="A226" s="12">
        <v>2</v>
      </c>
      <c r="B226" s="36" t="s">
        <v>34</v>
      </c>
      <c r="C226" s="44">
        <f t="shared" si="87"/>
        <v>1400</v>
      </c>
      <c r="D226" s="44">
        <v>1255</v>
      </c>
      <c r="E226" s="44">
        <v>6</v>
      </c>
      <c r="F226" s="44">
        <v>139</v>
      </c>
      <c r="G226" s="44">
        <v>145</v>
      </c>
      <c r="H226" s="44">
        <v>507</v>
      </c>
      <c r="I226" s="44">
        <v>6</v>
      </c>
      <c r="J226" s="48">
        <f t="shared" ref="J226:J229" si="88">K226+M226+N226+O226+P226+L226</f>
        <v>138</v>
      </c>
      <c r="K226" s="44">
        <v>0</v>
      </c>
      <c r="L226" s="44">
        <v>15</v>
      </c>
      <c r="M226" s="44">
        <v>85</v>
      </c>
      <c r="N226" s="44">
        <v>0</v>
      </c>
      <c r="O226" s="44">
        <v>35</v>
      </c>
      <c r="P226" s="44">
        <v>3</v>
      </c>
      <c r="Q226" s="44">
        <v>0</v>
      </c>
      <c r="R226" s="44">
        <f t="shared" ref="R226:R229" si="89">S226+T226</f>
        <v>2</v>
      </c>
      <c r="S226" s="44">
        <v>0</v>
      </c>
      <c r="T226" s="44">
        <v>2</v>
      </c>
    </row>
    <row r="227" spans="1:20" s="45" customFormat="1" ht="18" customHeight="1" x14ac:dyDescent="0.25">
      <c r="A227" s="12">
        <v>3</v>
      </c>
      <c r="B227" s="36" t="s">
        <v>35</v>
      </c>
      <c r="C227" s="44">
        <f t="shared" si="87"/>
        <v>157</v>
      </c>
      <c r="D227" s="44">
        <v>147</v>
      </c>
      <c r="E227" s="44">
        <v>1</v>
      </c>
      <c r="F227" s="44">
        <v>9</v>
      </c>
      <c r="G227" s="44">
        <v>15</v>
      </c>
      <c r="H227" s="44">
        <v>0</v>
      </c>
      <c r="I227" s="44">
        <v>0</v>
      </c>
      <c r="J227" s="48">
        <f t="shared" si="88"/>
        <v>12</v>
      </c>
      <c r="K227" s="44">
        <v>0</v>
      </c>
      <c r="L227" s="44">
        <v>0</v>
      </c>
      <c r="M227" s="44">
        <v>4</v>
      </c>
      <c r="N227" s="44">
        <v>0</v>
      </c>
      <c r="O227" s="44">
        <v>4</v>
      </c>
      <c r="P227" s="44">
        <v>4</v>
      </c>
      <c r="Q227" s="44">
        <v>0</v>
      </c>
      <c r="R227" s="44">
        <f t="shared" si="89"/>
        <v>0</v>
      </c>
      <c r="S227" s="44">
        <v>0</v>
      </c>
      <c r="T227" s="44">
        <v>0</v>
      </c>
    </row>
    <row r="228" spans="1:20" s="45" customFormat="1" ht="18" customHeight="1" x14ac:dyDescent="0.25">
      <c r="A228" s="37">
        <v>4</v>
      </c>
      <c r="B228" s="36" t="s">
        <v>36</v>
      </c>
      <c r="C228" s="44">
        <f t="shared" si="87"/>
        <v>1</v>
      </c>
      <c r="D228" s="48">
        <v>0</v>
      </c>
      <c r="E228" s="48">
        <v>0</v>
      </c>
      <c r="F228" s="48">
        <v>1</v>
      </c>
      <c r="G228" s="48">
        <v>0</v>
      </c>
      <c r="H228" s="48">
        <v>0</v>
      </c>
      <c r="I228" s="48">
        <v>0</v>
      </c>
      <c r="J228" s="48">
        <f t="shared" si="88"/>
        <v>4</v>
      </c>
      <c r="K228" s="48">
        <v>0</v>
      </c>
      <c r="L228" s="48">
        <v>0</v>
      </c>
      <c r="M228" s="48">
        <v>3</v>
      </c>
      <c r="N228" s="48">
        <v>0</v>
      </c>
      <c r="O228" s="48">
        <v>1</v>
      </c>
      <c r="P228" s="48">
        <v>0</v>
      </c>
      <c r="Q228" s="48">
        <v>0</v>
      </c>
      <c r="R228" s="44">
        <f t="shared" si="89"/>
        <v>1</v>
      </c>
      <c r="S228" s="48">
        <v>0</v>
      </c>
      <c r="T228" s="48">
        <v>1</v>
      </c>
    </row>
    <row r="229" spans="1:20" s="45" customFormat="1" ht="18" customHeight="1" x14ac:dyDescent="0.25">
      <c r="A229" s="37">
        <v>5</v>
      </c>
      <c r="B229" s="36" t="s">
        <v>209</v>
      </c>
      <c r="C229" s="44">
        <f t="shared" si="87"/>
        <v>0</v>
      </c>
      <c r="D229" s="48">
        <v>0</v>
      </c>
      <c r="E229" s="48">
        <v>0</v>
      </c>
      <c r="F229" s="48">
        <v>0</v>
      </c>
      <c r="G229" s="48">
        <v>0</v>
      </c>
      <c r="H229" s="48">
        <v>0</v>
      </c>
      <c r="I229" s="48">
        <v>0</v>
      </c>
      <c r="J229" s="48">
        <f t="shared" si="88"/>
        <v>2</v>
      </c>
      <c r="K229" s="48">
        <v>0</v>
      </c>
      <c r="L229" s="48">
        <v>0</v>
      </c>
      <c r="M229" s="48">
        <v>2</v>
      </c>
      <c r="N229" s="48">
        <v>0</v>
      </c>
      <c r="O229" s="48">
        <v>0</v>
      </c>
      <c r="P229" s="48">
        <v>0</v>
      </c>
      <c r="Q229" s="48">
        <v>0</v>
      </c>
      <c r="R229" s="44">
        <f t="shared" si="89"/>
        <v>0</v>
      </c>
      <c r="S229" s="48">
        <v>0</v>
      </c>
      <c r="T229" s="48">
        <v>0</v>
      </c>
    </row>
    <row r="230" spans="1:20" s="45" customFormat="1" ht="18" customHeight="1" x14ac:dyDescent="0.25">
      <c r="A230" s="87" t="s">
        <v>14</v>
      </c>
      <c r="B230" s="88"/>
      <c r="C230" s="44">
        <f>D230+E230+F230</f>
        <v>5070</v>
      </c>
      <c r="D230" s="44">
        <f>D229+D227+D226+D225+D228</f>
        <v>4565</v>
      </c>
      <c r="E230" s="44">
        <f t="shared" ref="E230:I230" si="90">E229+E227+E226+E225+E228</f>
        <v>168</v>
      </c>
      <c r="F230" s="44">
        <f t="shared" si="90"/>
        <v>337</v>
      </c>
      <c r="G230" s="44">
        <f t="shared" si="90"/>
        <v>739</v>
      </c>
      <c r="H230" s="44">
        <f t="shared" si="90"/>
        <v>1615</v>
      </c>
      <c r="I230" s="44">
        <f t="shared" si="90"/>
        <v>10</v>
      </c>
      <c r="J230" s="44">
        <f>J229+J227+J226+J225+J228</f>
        <v>585</v>
      </c>
      <c r="K230" s="44">
        <f t="shared" ref="K230:T230" si="91">K229+K227+K226+K225+K228</f>
        <v>1</v>
      </c>
      <c r="L230" s="44">
        <f t="shared" si="91"/>
        <v>74</v>
      </c>
      <c r="M230" s="44">
        <f t="shared" si="91"/>
        <v>316</v>
      </c>
      <c r="N230" s="44">
        <f t="shared" si="91"/>
        <v>0</v>
      </c>
      <c r="O230" s="44">
        <f t="shared" si="91"/>
        <v>157</v>
      </c>
      <c r="P230" s="44">
        <f t="shared" si="91"/>
        <v>37</v>
      </c>
      <c r="Q230" s="44">
        <f t="shared" si="91"/>
        <v>23</v>
      </c>
      <c r="R230" s="44">
        <f t="shared" si="91"/>
        <v>70</v>
      </c>
      <c r="S230" s="44">
        <f t="shared" si="91"/>
        <v>2</v>
      </c>
      <c r="T230" s="44">
        <f t="shared" si="91"/>
        <v>72</v>
      </c>
    </row>
    <row r="231" spans="1:20" s="45" customFormat="1" ht="18" customHeight="1" x14ac:dyDescent="0.25">
      <c r="A231" s="24"/>
      <c r="B231" s="27" t="s">
        <v>123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58"/>
    </row>
    <row r="232" spans="1:20" s="45" customFormat="1" ht="18" customHeight="1" x14ac:dyDescent="0.25">
      <c r="A232" s="7">
        <v>1</v>
      </c>
      <c r="B232" s="5" t="s">
        <v>87</v>
      </c>
      <c r="C232" s="44">
        <f t="shared" ref="C232:C247" si="92">D232+E232+F232</f>
        <v>9973</v>
      </c>
      <c r="D232" s="48">
        <v>7297</v>
      </c>
      <c r="E232" s="48">
        <v>2015</v>
      </c>
      <c r="F232" s="48">
        <v>661</v>
      </c>
      <c r="G232" s="48">
        <v>773</v>
      </c>
      <c r="H232" s="48">
        <v>2650</v>
      </c>
      <c r="I232" s="48">
        <v>94</v>
      </c>
      <c r="J232" s="48">
        <f>SUM(K232:P232)</f>
        <v>1668</v>
      </c>
      <c r="K232" s="48">
        <v>22</v>
      </c>
      <c r="L232" s="48">
        <v>287</v>
      </c>
      <c r="M232" s="48">
        <v>822</v>
      </c>
      <c r="N232" s="48">
        <v>0</v>
      </c>
      <c r="O232" s="48">
        <v>537</v>
      </c>
      <c r="P232" s="48">
        <v>0</v>
      </c>
      <c r="Q232" s="48">
        <v>115</v>
      </c>
      <c r="R232" s="44">
        <v>472</v>
      </c>
      <c r="S232" s="48">
        <v>434</v>
      </c>
      <c r="T232" s="48">
        <v>130</v>
      </c>
    </row>
    <row r="233" spans="1:20" s="45" customFormat="1" ht="15.75" customHeight="1" x14ac:dyDescent="0.25">
      <c r="A233" s="7">
        <v>2</v>
      </c>
      <c r="B233" s="38" t="s">
        <v>94</v>
      </c>
      <c r="C233" s="44">
        <f t="shared" si="92"/>
        <v>199</v>
      </c>
      <c r="D233" s="48">
        <v>196</v>
      </c>
      <c r="E233" s="48">
        <v>0</v>
      </c>
      <c r="F233" s="48">
        <v>3</v>
      </c>
      <c r="G233" s="48">
        <v>4</v>
      </c>
      <c r="H233" s="48">
        <v>196</v>
      </c>
      <c r="I233" s="48">
        <v>9</v>
      </c>
      <c r="J233" s="48">
        <f>SUM(K233:P233)</f>
        <v>17</v>
      </c>
      <c r="K233" s="48">
        <v>0</v>
      </c>
      <c r="L233" s="48">
        <v>10</v>
      </c>
      <c r="M233" s="48">
        <v>4</v>
      </c>
      <c r="N233" s="48">
        <v>0</v>
      </c>
      <c r="O233" s="48">
        <v>3</v>
      </c>
      <c r="P233" s="48">
        <v>0</v>
      </c>
      <c r="Q233" s="48">
        <v>0</v>
      </c>
      <c r="R233" s="44">
        <f t="shared" ref="R233:R247" si="93">S233+T233</f>
        <v>0</v>
      </c>
      <c r="S233" s="48">
        <v>0</v>
      </c>
      <c r="T233" s="48">
        <v>0</v>
      </c>
    </row>
    <row r="234" spans="1:20" s="45" customFormat="1" ht="19.5" customHeight="1" x14ac:dyDescent="0.25">
      <c r="A234" s="7">
        <v>3</v>
      </c>
      <c r="B234" s="38" t="s">
        <v>95</v>
      </c>
      <c r="C234" s="44">
        <f t="shared" si="92"/>
        <v>87</v>
      </c>
      <c r="D234" s="48">
        <v>83</v>
      </c>
      <c r="E234" s="48">
        <v>0</v>
      </c>
      <c r="F234" s="48">
        <v>4</v>
      </c>
      <c r="G234" s="48">
        <v>15</v>
      </c>
      <c r="H234" s="48">
        <v>87</v>
      </c>
      <c r="I234" s="48">
        <v>0</v>
      </c>
      <c r="J234" s="48">
        <f t="shared" ref="J234:J247" si="94">SUM(K234:P234)</f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4">
        <f t="shared" si="93"/>
        <v>0</v>
      </c>
      <c r="S234" s="48">
        <v>0</v>
      </c>
      <c r="T234" s="48">
        <v>0</v>
      </c>
    </row>
    <row r="235" spans="1:20" s="45" customFormat="1" ht="18" customHeight="1" x14ac:dyDescent="0.25">
      <c r="A235" s="7">
        <v>4</v>
      </c>
      <c r="B235" s="5" t="s">
        <v>88</v>
      </c>
      <c r="C235" s="44">
        <f t="shared" si="92"/>
        <v>17</v>
      </c>
      <c r="D235" s="48">
        <v>11</v>
      </c>
      <c r="E235" s="48">
        <v>4</v>
      </c>
      <c r="F235" s="48">
        <v>2</v>
      </c>
      <c r="G235" s="48">
        <v>4</v>
      </c>
      <c r="H235" s="48">
        <v>15</v>
      </c>
      <c r="I235" s="48">
        <v>2</v>
      </c>
      <c r="J235" s="48">
        <f t="shared" si="94"/>
        <v>3</v>
      </c>
      <c r="K235" s="48">
        <v>0</v>
      </c>
      <c r="L235" s="48">
        <v>1</v>
      </c>
      <c r="M235" s="48">
        <v>2</v>
      </c>
      <c r="N235" s="48">
        <v>0</v>
      </c>
      <c r="O235" s="48">
        <v>0</v>
      </c>
      <c r="P235" s="48">
        <v>0</v>
      </c>
      <c r="Q235" s="48">
        <v>0</v>
      </c>
      <c r="R235" s="44">
        <f t="shared" si="93"/>
        <v>2</v>
      </c>
      <c r="S235" s="48">
        <v>2</v>
      </c>
      <c r="T235" s="48">
        <v>0</v>
      </c>
    </row>
    <row r="236" spans="1:20" s="45" customFormat="1" ht="18" customHeight="1" x14ac:dyDescent="0.25">
      <c r="A236" s="7">
        <v>5</v>
      </c>
      <c r="B236" s="5" t="s">
        <v>89</v>
      </c>
      <c r="C236" s="44">
        <f t="shared" si="92"/>
        <v>11</v>
      </c>
      <c r="D236" s="48">
        <v>0</v>
      </c>
      <c r="E236" s="48">
        <v>7</v>
      </c>
      <c r="F236" s="48">
        <v>4</v>
      </c>
      <c r="G236" s="48">
        <v>0</v>
      </c>
      <c r="H236" s="48">
        <v>9</v>
      </c>
      <c r="I236" s="48">
        <v>0</v>
      </c>
      <c r="J236" s="48">
        <f t="shared" si="94"/>
        <v>12</v>
      </c>
      <c r="K236" s="48">
        <v>0</v>
      </c>
      <c r="L236" s="48">
        <v>7</v>
      </c>
      <c r="M236" s="48">
        <v>3</v>
      </c>
      <c r="N236" s="48">
        <v>0</v>
      </c>
      <c r="O236" s="48">
        <v>1</v>
      </c>
      <c r="P236" s="48">
        <v>1</v>
      </c>
      <c r="Q236" s="48">
        <v>1</v>
      </c>
      <c r="R236" s="44">
        <f t="shared" si="93"/>
        <v>4</v>
      </c>
      <c r="S236" s="48">
        <v>4</v>
      </c>
      <c r="T236" s="48">
        <v>0</v>
      </c>
    </row>
    <row r="237" spans="1:20" s="45" customFormat="1" ht="18" customHeight="1" x14ac:dyDescent="0.25">
      <c r="A237" s="7">
        <v>6</v>
      </c>
      <c r="B237" s="5" t="s">
        <v>93</v>
      </c>
      <c r="C237" s="44">
        <f t="shared" si="92"/>
        <v>50</v>
      </c>
      <c r="D237" s="48">
        <v>45</v>
      </c>
      <c r="E237" s="48">
        <v>0</v>
      </c>
      <c r="F237" s="48">
        <v>5</v>
      </c>
      <c r="G237" s="48">
        <v>8</v>
      </c>
      <c r="H237" s="48">
        <v>47</v>
      </c>
      <c r="I237" s="48">
        <v>1</v>
      </c>
      <c r="J237" s="48">
        <f t="shared" si="94"/>
        <v>1</v>
      </c>
      <c r="K237" s="48">
        <v>0</v>
      </c>
      <c r="L237" s="48">
        <v>0</v>
      </c>
      <c r="M237" s="48">
        <v>0</v>
      </c>
      <c r="N237" s="48">
        <v>0</v>
      </c>
      <c r="O237" s="48">
        <v>1</v>
      </c>
      <c r="P237" s="48">
        <v>0</v>
      </c>
      <c r="Q237" s="48">
        <v>0</v>
      </c>
      <c r="R237" s="44">
        <f t="shared" si="93"/>
        <v>0</v>
      </c>
      <c r="S237" s="48">
        <v>0</v>
      </c>
      <c r="T237" s="48">
        <v>0</v>
      </c>
    </row>
    <row r="238" spans="1:20" s="45" customFormat="1" ht="18" customHeight="1" x14ac:dyDescent="0.25">
      <c r="A238" s="7">
        <v>7</v>
      </c>
      <c r="B238" s="5" t="s">
        <v>90</v>
      </c>
      <c r="C238" s="44">
        <f>D238+E238+F238</f>
        <v>11</v>
      </c>
      <c r="D238" s="48">
        <v>11</v>
      </c>
      <c r="E238" s="48">
        <v>0</v>
      </c>
      <c r="F238" s="48">
        <v>0</v>
      </c>
      <c r="G238" s="48">
        <v>0</v>
      </c>
      <c r="H238" s="48">
        <v>11</v>
      </c>
      <c r="I238" s="48">
        <v>1</v>
      </c>
      <c r="J238" s="48">
        <f t="shared" si="94"/>
        <v>3</v>
      </c>
      <c r="K238" s="48">
        <v>0</v>
      </c>
      <c r="L238" s="48">
        <v>1</v>
      </c>
      <c r="M238" s="48">
        <v>1</v>
      </c>
      <c r="N238" s="48">
        <v>0</v>
      </c>
      <c r="O238" s="48">
        <v>0</v>
      </c>
      <c r="P238" s="48">
        <v>1</v>
      </c>
      <c r="Q238" s="48">
        <v>0</v>
      </c>
      <c r="R238" s="44">
        <f t="shared" si="93"/>
        <v>0</v>
      </c>
      <c r="S238" s="48">
        <v>0</v>
      </c>
      <c r="T238" s="48">
        <v>0</v>
      </c>
    </row>
    <row r="239" spans="1:20" s="45" customFormat="1" ht="18" customHeight="1" x14ac:dyDescent="0.25">
      <c r="A239" s="7">
        <v>8</v>
      </c>
      <c r="B239" s="5" t="s">
        <v>92</v>
      </c>
      <c r="C239" s="44">
        <f t="shared" si="92"/>
        <v>47</v>
      </c>
      <c r="D239" s="48">
        <v>43</v>
      </c>
      <c r="E239" s="48">
        <v>2</v>
      </c>
      <c r="F239" s="48">
        <v>2</v>
      </c>
      <c r="G239" s="48">
        <v>4</v>
      </c>
      <c r="H239" s="48">
        <v>46</v>
      </c>
      <c r="I239" s="48">
        <v>0</v>
      </c>
      <c r="J239" s="48">
        <f t="shared" si="94"/>
        <v>10</v>
      </c>
      <c r="K239" s="48">
        <v>0</v>
      </c>
      <c r="L239" s="48">
        <v>4</v>
      </c>
      <c r="M239" s="48">
        <v>3</v>
      </c>
      <c r="N239" s="48">
        <v>0</v>
      </c>
      <c r="O239" s="48">
        <v>3</v>
      </c>
      <c r="P239" s="48">
        <v>0</v>
      </c>
      <c r="Q239" s="48">
        <v>0</v>
      </c>
      <c r="R239" s="44">
        <f t="shared" si="93"/>
        <v>0</v>
      </c>
      <c r="S239" s="48">
        <v>0</v>
      </c>
      <c r="T239" s="48">
        <v>0</v>
      </c>
    </row>
    <row r="240" spans="1:20" s="45" customFormat="1" ht="18" customHeight="1" x14ac:dyDescent="0.25">
      <c r="A240" s="7">
        <v>9</v>
      </c>
      <c r="B240" s="5" t="s">
        <v>91</v>
      </c>
      <c r="C240" s="44">
        <f t="shared" si="92"/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f t="shared" si="94"/>
        <v>3</v>
      </c>
      <c r="K240" s="48">
        <v>0</v>
      </c>
      <c r="L240" s="48">
        <v>0</v>
      </c>
      <c r="M240" s="48">
        <v>3</v>
      </c>
      <c r="N240" s="48">
        <v>0</v>
      </c>
      <c r="O240" s="48">
        <v>0</v>
      </c>
      <c r="P240" s="48">
        <v>0</v>
      </c>
      <c r="Q240" s="48">
        <v>0</v>
      </c>
      <c r="R240" s="44">
        <f t="shared" si="93"/>
        <v>0</v>
      </c>
      <c r="S240" s="48">
        <v>0</v>
      </c>
      <c r="T240" s="48">
        <v>0</v>
      </c>
    </row>
    <row r="241" spans="1:20" s="45" customFormat="1" ht="16.5" customHeight="1" x14ac:dyDescent="0.25">
      <c r="A241" s="39">
        <v>10</v>
      </c>
      <c r="B241" s="22" t="s">
        <v>96</v>
      </c>
      <c r="C241" s="44">
        <f t="shared" si="92"/>
        <v>151</v>
      </c>
      <c r="D241" s="65">
        <v>22</v>
      </c>
      <c r="E241" s="65">
        <v>0</v>
      </c>
      <c r="F241" s="65">
        <v>129</v>
      </c>
      <c r="G241" s="65">
        <v>16</v>
      </c>
      <c r="H241" s="65">
        <v>136</v>
      </c>
      <c r="I241" s="65">
        <v>0</v>
      </c>
      <c r="J241" s="48">
        <f t="shared" si="94"/>
        <v>0</v>
      </c>
      <c r="K241" s="65">
        <v>0</v>
      </c>
      <c r="L241" s="65">
        <v>0</v>
      </c>
      <c r="M241" s="65">
        <v>0</v>
      </c>
      <c r="N241" s="65">
        <v>0</v>
      </c>
      <c r="O241" s="65">
        <v>0</v>
      </c>
      <c r="P241" s="65">
        <v>0</v>
      </c>
      <c r="Q241" s="65">
        <v>0</v>
      </c>
      <c r="R241" s="44">
        <f t="shared" si="93"/>
        <v>0</v>
      </c>
      <c r="S241" s="65">
        <v>0</v>
      </c>
      <c r="T241" s="65">
        <v>0</v>
      </c>
    </row>
    <row r="242" spans="1:20" s="45" customFormat="1" ht="20.25" customHeight="1" x14ac:dyDescent="0.25">
      <c r="A242" s="39">
        <v>11</v>
      </c>
      <c r="B242" s="40" t="s">
        <v>152</v>
      </c>
      <c r="C242" s="44">
        <f t="shared" si="92"/>
        <v>119</v>
      </c>
      <c r="D242" s="65">
        <v>55</v>
      </c>
      <c r="E242" s="65">
        <v>2</v>
      </c>
      <c r="F242" s="65">
        <v>62</v>
      </c>
      <c r="G242" s="65">
        <v>6</v>
      </c>
      <c r="H242" s="65">
        <v>70</v>
      </c>
      <c r="I242" s="65">
        <v>13</v>
      </c>
      <c r="J242" s="48">
        <f t="shared" si="94"/>
        <v>1</v>
      </c>
      <c r="K242" s="65">
        <v>0</v>
      </c>
      <c r="L242" s="65">
        <v>0</v>
      </c>
      <c r="M242" s="65">
        <v>1</v>
      </c>
      <c r="N242" s="65">
        <v>0</v>
      </c>
      <c r="O242" s="65">
        <v>0</v>
      </c>
      <c r="P242" s="65">
        <v>0</v>
      </c>
      <c r="Q242" s="65">
        <v>0</v>
      </c>
      <c r="R242" s="44">
        <f t="shared" si="93"/>
        <v>0</v>
      </c>
      <c r="S242" s="65">
        <v>0</v>
      </c>
      <c r="T242" s="65">
        <v>0</v>
      </c>
    </row>
    <row r="243" spans="1:20" s="45" customFormat="1" ht="21.75" customHeight="1" x14ac:dyDescent="0.25">
      <c r="A243" s="39">
        <v>12</v>
      </c>
      <c r="B243" s="40" t="s">
        <v>153</v>
      </c>
      <c r="C243" s="44">
        <f t="shared" si="92"/>
        <v>0</v>
      </c>
      <c r="D243" s="65">
        <v>0</v>
      </c>
      <c r="E243" s="65">
        <v>0</v>
      </c>
      <c r="F243" s="65">
        <v>0</v>
      </c>
      <c r="G243" s="65">
        <v>0</v>
      </c>
      <c r="H243" s="65">
        <v>0</v>
      </c>
      <c r="I243" s="65">
        <v>0</v>
      </c>
      <c r="J243" s="48">
        <f t="shared" si="94"/>
        <v>3</v>
      </c>
      <c r="K243" s="65">
        <v>0</v>
      </c>
      <c r="L243" s="65">
        <v>2</v>
      </c>
      <c r="M243" s="65">
        <v>0</v>
      </c>
      <c r="N243" s="65">
        <v>0</v>
      </c>
      <c r="O243" s="65">
        <v>0</v>
      </c>
      <c r="P243" s="65">
        <v>1</v>
      </c>
      <c r="Q243" s="65">
        <v>0</v>
      </c>
      <c r="R243" s="44">
        <f t="shared" si="93"/>
        <v>0</v>
      </c>
      <c r="S243" s="65">
        <v>0</v>
      </c>
      <c r="T243" s="65">
        <v>0</v>
      </c>
    </row>
    <row r="244" spans="1:20" s="45" customFormat="1" ht="21" customHeight="1" x14ac:dyDescent="0.25">
      <c r="A244" s="39">
        <v>13</v>
      </c>
      <c r="B244" s="40" t="s">
        <v>154</v>
      </c>
      <c r="C244" s="44">
        <f t="shared" si="92"/>
        <v>0</v>
      </c>
      <c r="D244" s="65">
        <v>0</v>
      </c>
      <c r="E244" s="65">
        <v>0</v>
      </c>
      <c r="F244" s="65">
        <v>0</v>
      </c>
      <c r="G244" s="65">
        <v>0</v>
      </c>
      <c r="H244" s="65">
        <v>0</v>
      </c>
      <c r="I244" s="65">
        <v>0</v>
      </c>
      <c r="J244" s="48">
        <f t="shared" si="94"/>
        <v>2</v>
      </c>
      <c r="K244" s="65">
        <v>0</v>
      </c>
      <c r="L244" s="65">
        <v>0</v>
      </c>
      <c r="M244" s="65">
        <v>2</v>
      </c>
      <c r="N244" s="65">
        <v>0</v>
      </c>
      <c r="O244" s="65">
        <v>0</v>
      </c>
      <c r="P244" s="65">
        <v>0</v>
      </c>
      <c r="Q244" s="65">
        <v>0</v>
      </c>
      <c r="R244" s="44">
        <f t="shared" si="93"/>
        <v>0</v>
      </c>
      <c r="S244" s="65">
        <v>0</v>
      </c>
      <c r="T244" s="65">
        <v>0</v>
      </c>
    </row>
    <row r="245" spans="1:20" s="45" customFormat="1" ht="21" customHeight="1" x14ac:dyDescent="0.25">
      <c r="A245" s="39">
        <v>14</v>
      </c>
      <c r="B245" s="40" t="s">
        <v>155</v>
      </c>
      <c r="C245" s="44">
        <f t="shared" si="92"/>
        <v>0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48">
        <f t="shared" si="94"/>
        <v>2</v>
      </c>
      <c r="K245" s="65">
        <v>0</v>
      </c>
      <c r="L245" s="65">
        <v>0</v>
      </c>
      <c r="M245" s="65">
        <v>2</v>
      </c>
      <c r="N245" s="65">
        <v>0</v>
      </c>
      <c r="O245" s="65">
        <v>0</v>
      </c>
      <c r="P245" s="65">
        <v>0</v>
      </c>
      <c r="Q245" s="65">
        <v>0</v>
      </c>
      <c r="R245" s="44">
        <f t="shared" si="93"/>
        <v>0</v>
      </c>
      <c r="S245" s="65">
        <v>0</v>
      </c>
      <c r="T245" s="65">
        <v>0</v>
      </c>
    </row>
    <row r="246" spans="1:20" s="45" customFormat="1" ht="20.25" customHeight="1" x14ac:dyDescent="0.25">
      <c r="A246" s="39">
        <v>15</v>
      </c>
      <c r="B246" s="40" t="s">
        <v>156</v>
      </c>
      <c r="C246" s="44">
        <f t="shared" si="92"/>
        <v>0</v>
      </c>
      <c r="D246" s="65">
        <v>0</v>
      </c>
      <c r="E246" s="65">
        <v>0</v>
      </c>
      <c r="F246" s="65">
        <v>0</v>
      </c>
      <c r="G246" s="65">
        <v>0</v>
      </c>
      <c r="H246" s="65">
        <v>0</v>
      </c>
      <c r="I246" s="65">
        <v>0</v>
      </c>
      <c r="J246" s="48">
        <f t="shared" si="94"/>
        <v>1</v>
      </c>
      <c r="K246" s="65">
        <v>0</v>
      </c>
      <c r="L246" s="65">
        <v>0</v>
      </c>
      <c r="M246" s="65">
        <v>1</v>
      </c>
      <c r="N246" s="65">
        <v>0</v>
      </c>
      <c r="O246" s="65">
        <v>0</v>
      </c>
      <c r="P246" s="65">
        <v>0</v>
      </c>
      <c r="Q246" s="65">
        <v>0</v>
      </c>
      <c r="R246" s="44">
        <f t="shared" si="93"/>
        <v>0</v>
      </c>
      <c r="S246" s="65">
        <v>0</v>
      </c>
      <c r="T246" s="65">
        <v>0</v>
      </c>
    </row>
    <row r="247" spans="1:20" s="45" customFormat="1" ht="21.75" customHeight="1" x14ac:dyDescent="0.25">
      <c r="A247" s="7">
        <v>16</v>
      </c>
      <c r="B247" s="40" t="s">
        <v>157</v>
      </c>
      <c r="C247" s="44">
        <f t="shared" si="92"/>
        <v>0</v>
      </c>
      <c r="D247" s="65">
        <v>0</v>
      </c>
      <c r="E247" s="65">
        <v>0</v>
      </c>
      <c r="F247" s="65">
        <v>0</v>
      </c>
      <c r="G247" s="65">
        <v>0</v>
      </c>
      <c r="H247" s="65">
        <v>0</v>
      </c>
      <c r="I247" s="65">
        <v>0</v>
      </c>
      <c r="J247" s="48">
        <f t="shared" si="94"/>
        <v>3</v>
      </c>
      <c r="K247" s="65">
        <v>0</v>
      </c>
      <c r="L247" s="65">
        <v>0</v>
      </c>
      <c r="M247" s="65">
        <v>3</v>
      </c>
      <c r="N247" s="65">
        <v>0</v>
      </c>
      <c r="O247" s="65">
        <v>0</v>
      </c>
      <c r="P247" s="65">
        <v>0</v>
      </c>
      <c r="Q247" s="65">
        <v>0</v>
      </c>
      <c r="R247" s="44">
        <f t="shared" si="93"/>
        <v>0</v>
      </c>
      <c r="S247" s="65">
        <v>0</v>
      </c>
      <c r="T247" s="65">
        <v>0</v>
      </c>
    </row>
    <row r="248" spans="1:20" s="45" customFormat="1" ht="18" customHeight="1" x14ac:dyDescent="0.25">
      <c r="A248" s="87" t="s">
        <v>14</v>
      </c>
      <c r="B248" s="88"/>
      <c r="C248" s="44">
        <f>D248+E248+F248</f>
        <v>10665</v>
      </c>
      <c r="D248" s="48">
        <f t="shared" ref="D248:T248" si="95">SUM(D232:D247)</f>
        <v>7763</v>
      </c>
      <c r="E248" s="48">
        <f t="shared" si="95"/>
        <v>2030</v>
      </c>
      <c r="F248" s="48">
        <f t="shared" si="95"/>
        <v>872</v>
      </c>
      <c r="G248" s="48">
        <f t="shared" si="95"/>
        <v>830</v>
      </c>
      <c r="H248" s="48">
        <f t="shared" si="95"/>
        <v>3267</v>
      </c>
      <c r="I248" s="48">
        <f t="shared" si="95"/>
        <v>120</v>
      </c>
      <c r="J248" s="48">
        <f t="shared" si="95"/>
        <v>1729</v>
      </c>
      <c r="K248" s="48">
        <f t="shared" si="95"/>
        <v>22</v>
      </c>
      <c r="L248" s="48">
        <f t="shared" si="95"/>
        <v>312</v>
      </c>
      <c r="M248" s="48">
        <f t="shared" si="95"/>
        <v>847</v>
      </c>
      <c r="N248" s="48">
        <f t="shared" si="95"/>
        <v>0</v>
      </c>
      <c r="O248" s="48">
        <f t="shared" si="95"/>
        <v>545</v>
      </c>
      <c r="P248" s="48">
        <f t="shared" si="95"/>
        <v>3</v>
      </c>
      <c r="Q248" s="48">
        <f t="shared" si="95"/>
        <v>116</v>
      </c>
      <c r="R248" s="48">
        <f t="shared" si="95"/>
        <v>478</v>
      </c>
      <c r="S248" s="48">
        <f t="shared" si="95"/>
        <v>440</v>
      </c>
      <c r="T248" s="48">
        <f t="shared" si="95"/>
        <v>130</v>
      </c>
    </row>
    <row r="249" spans="1:20" s="45" customFormat="1" ht="18" customHeight="1" x14ac:dyDescent="0.25">
      <c r="A249" s="24"/>
      <c r="B249" s="27" t="s">
        <v>124</v>
      </c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58"/>
    </row>
    <row r="250" spans="1:20" s="45" customFormat="1" ht="18" customHeight="1" x14ac:dyDescent="0.25">
      <c r="A250" s="2">
        <v>1</v>
      </c>
      <c r="B250" s="5" t="s">
        <v>98</v>
      </c>
      <c r="C250" s="44">
        <f t="shared" ref="C250:C257" si="96">D250+E250+F250</f>
        <v>3259</v>
      </c>
      <c r="D250" s="44">
        <v>2686</v>
      </c>
      <c r="E250" s="44">
        <v>573</v>
      </c>
      <c r="F250" s="44"/>
      <c r="G250" s="44">
        <v>324</v>
      </c>
      <c r="H250" s="44">
        <v>546</v>
      </c>
      <c r="I250" s="44">
        <v>44</v>
      </c>
      <c r="J250" s="48">
        <f>K250+M250+N250+O250+P250+L250</f>
        <v>382</v>
      </c>
      <c r="K250" s="44">
        <v>5</v>
      </c>
      <c r="L250" s="44">
        <v>51</v>
      </c>
      <c r="M250" s="44">
        <v>178</v>
      </c>
      <c r="N250" s="44">
        <v>18</v>
      </c>
      <c r="O250" s="44">
        <v>130</v>
      </c>
      <c r="P250" s="44"/>
      <c r="Q250" s="44">
        <v>64</v>
      </c>
      <c r="R250" s="44">
        <v>94</v>
      </c>
      <c r="S250" s="44">
        <v>9</v>
      </c>
      <c r="T250" s="44">
        <v>92</v>
      </c>
    </row>
    <row r="251" spans="1:20" s="45" customFormat="1" ht="18" customHeight="1" x14ac:dyDescent="0.25">
      <c r="A251" s="2">
        <v>2</v>
      </c>
      <c r="B251" s="5" t="s">
        <v>97</v>
      </c>
      <c r="C251" s="44">
        <f t="shared" si="96"/>
        <v>103</v>
      </c>
      <c r="D251" s="44">
        <v>77</v>
      </c>
      <c r="E251" s="44">
        <v>22</v>
      </c>
      <c r="F251" s="44">
        <v>4</v>
      </c>
      <c r="G251" s="44">
        <v>3</v>
      </c>
      <c r="H251" s="44">
        <v>100</v>
      </c>
      <c r="I251" s="44">
        <v>5</v>
      </c>
      <c r="J251" s="48">
        <f t="shared" ref="J251:J257" si="97">K251+M251+N251+O251+P251+L251</f>
        <v>21</v>
      </c>
      <c r="K251" s="44"/>
      <c r="L251" s="44">
        <v>4</v>
      </c>
      <c r="M251" s="44">
        <v>10</v>
      </c>
      <c r="N251" s="44"/>
      <c r="O251" s="44">
        <v>7</v>
      </c>
      <c r="P251" s="44"/>
      <c r="Q251" s="44">
        <v>2</v>
      </c>
      <c r="R251" s="44">
        <v>19</v>
      </c>
      <c r="S251" s="44">
        <v>19</v>
      </c>
      <c r="T251" s="44"/>
    </row>
    <row r="252" spans="1:20" s="45" customFormat="1" ht="18" customHeight="1" x14ac:dyDescent="0.25">
      <c r="A252" s="2">
        <v>3</v>
      </c>
      <c r="B252" s="5" t="s">
        <v>37</v>
      </c>
      <c r="C252" s="44">
        <f t="shared" si="96"/>
        <v>11</v>
      </c>
      <c r="D252" s="44">
        <v>11</v>
      </c>
      <c r="E252" s="44"/>
      <c r="F252" s="44"/>
      <c r="G252" s="44"/>
      <c r="H252" s="44">
        <v>9</v>
      </c>
      <c r="I252" s="44">
        <v>3</v>
      </c>
      <c r="J252" s="48">
        <f t="shared" si="97"/>
        <v>2</v>
      </c>
      <c r="K252" s="44"/>
      <c r="L252" s="44">
        <v>2</v>
      </c>
      <c r="M252" s="44"/>
      <c r="N252" s="44"/>
      <c r="O252" s="44"/>
      <c r="P252" s="44"/>
      <c r="Q252" s="44"/>
      <c r="R252" s="44">
        <f t="shared" ref="R252:R257" si="98">S252+T252</f>
        <v>0</v>
      </c>
      <c r="S252" s="44"/>
      <c r="T252" s="44"/>
    </row>
    <row r="253" spans="1:20" s="45" customFormat="1" ht="18" customHeight="1" x14ac:dyDescent="0.25">
      <c r="A253" s="7">
        <v>4</v>
      </c>
      <c r="B253" s="8" t="s">
        <v>99</v>
      </c>
      <c r="C253" s="44">
        <f t="shared" si="96"/>
        <v>6</v>
      </c>
      <c r="D253" s="48">
        <v>6</v>
      </c>
      <c r="E253" s="48"/>
      <c r="F253" s="48"/>
      <c r="G253" s="48"/>
      <c r="H253" s="48">
        <v>6</v>
      </c>
      <c r="I253" s="48">
        <v>1</v>
      </c>
      <c r="J253" s="48">
        <f t="shared" si="97"/>
        <v>8</v>
      </c>
      <c r="K253" s="48"/>
      <c r="L253" s="48">
        <v>4</v>
      </c>
      <c r="M253" s="48">
        <v>1</v>
      </c>
      <c r="N253" s="48"/>
      <c r="O253" s="48">
        <v>3</v>
      </c>
      <c r="P253" s="48"/>
      <c r="Q253" s="48"/>
      <c r="R253" s="44">
        <f t="shared" si="98"/>
        <v>0</v>
      </c>
      <c r="S253" s="48"/>
      <c r="T253" s="48"/>
    </row>
    <row r="254" spans="1:20" s="45" customFormat="1" ht="18" customHeight="1" x14ac:dyDescent="0.25">
      <c r="A254" s="37">
        <v>5</v>
      </c>
      <c r="B254" s="8" t="s">
        <v>252</v>
      </c>
      <c r="C254" s="44">
        <f t="shared" si="96"/>
        <v>204</v>
      </c>
      <c r="D254" s="48">
        <v>85</v>
      </c>
      <c r="E254" s="48"/>
      <c r="F254" s="48">
        <v>119</v>
      </c>
      <c r="G254" s="48">
        <v>45</v>
      </c>
      <c r="H254" s="48">
        <v>131</v>
      </c>
      <c r="I254" s="48"/>
      <c r="J254" s="48">
        <f t="shared" si="97"/>
        <v>9</v>
      </c>
      <c r="K254" s="48"/>
      <c r="L254" s="48">
        <v>8</v>
      </c>
      <c r="M254" s="48">
        <v>1</v>
      </c>
      <c r="N254" s="48"/>
      <c r="O254" s="48"/>
      <c r="P254" s="48"/>
      <c r="Q254" s="48"/>
      <c r="R254" s="44">
        <f t="shared" si="98"/>
        <v>0</v>
      </c>
      <c r="S254" s="48"/>
      <c r="T254" s="48"/>
    </row>
    <row r="255" spans="1:20" s="45" customFormat="1" ht="18" customHeight="1" x14ac:dyDescent="0.25">
      <c r="A255" s="37">
        <v>6</v>
      </c>
      <c r="B255" s="8" t="s">
        <v>136</v>
      </c>
      <c r="C255" s="44">
        <f t="shared" si="96"/>
        <v>3</v>
      </c>
      <c r="D255" s="48">
        <v>3</v>
      </c>
      <c r="E255" s="48"/>
      <c r="F255" s="48"/>
      <c r="G255" s="48"/>
      <c r="H255" s="48"/>
      <c r="I255" s="48">
        <v>1</v>
      </c>
      <c r="J255" s="48">
        <f t="shared" si="97"/>
        <v>1</v>
      </c>
      <c r="K255" s="48"/>
      <c r="L255" s="48">
        <v>1</v>
      </c>
      <c r="M255" s="48"/>
      <c r="N255" s="48"/>
      <c r="O255" s="48"/>
      <c r="P255" s="48"/>
      <c r="Q255" s="48"/>
      <c r="R255" s="44">
        <f t="shared" si="98"/>
        <v>0</v>
      </c>
      <c r="S255" s="48"/>
      <c r="T255" s="48"/>
    </row>
    <row r="256" spans="1:20" s="45" customFormat="1" ht="18" customHeight="1" x14ac:dyDescent="0.25">
      <c r="A256" s="37">
        <v>7</v>
      </c>
      <c r="B256" s="8" t="s">
        <v>158</v>
      </c>
      <c r="C256" s="44">
        <f t="shared" si="96"/>
        <v>0</v>
      </c>
      <c r="D256" s="48"/>
      <c r="E256" s="48"/>
      <c r="F256" s="48"/>
      <c r="G256" s="48"/>
      <c r="H256" s="48"/>
      <c r="I256" s="48"/>
      <c r="J256" s="48">
        <f t="shared" si="97"/>
        <v>1</v>
      </c>
      <c r="K256" s="48"/>
      <c r="L256" s="48"/>
      <c r="M256" s="48">
        <v>1</v>
      </c>
      <c r="N256" s="48"/>
      <c r="O256" s="48"/>
      <c r="P256" s="48"/>
      <c r="Q256" s="48"/>
      <c r="R256" s="44">
        <f t="shared" si="98"/>
        <v>0</v>
      </c>
      <c r="S256" s="48"/>
      <c r="T256" s="48"/>
    </row>
    <row r="257" spans="1:20" s="45" customFormat="1" ht="18" customHeight="1" x14ac:dyDescent="0.25">
      <c r="A257" s="37">
        <v>8</v>
      </c>
      <c r="B257" s="8" t="s">
        <v>253</v>
      </c>
      <c r="C257" s="44">
        <f t="shared" si="96"/>
        <v>23</v>
      </c>
      <c r="D257" s="48"/>
      <c r="E257" s="48"/>
      <c r="F257" s="48">
        <v>23</v>
      </c>
      <c r="G257" s="48">
        <v>4</v>
      </c>
      <c r="H257" s="48"/>
      <c r="I257" s="48"/>
      <c r="J257" s="48">
        <f t="shared" si="97"/>
        <v>3</v>
      </c>
      <c r="K257" s="48"/>
      <c r="L257" s="48">
        <v>3</v>
      </c>
      <c r="M257" s="48"/>
      <c r="N257" s="48"/>
      <c r="O257" s="48"/>
      <c r="P257" s="48"/>
      <c r="Q257" s="48"/>
      <c r="R257" s="44">
        <f t="shared" si="98"/>
        <v>0</v>
      </c>
      <c r="S257" s="48"/>
      <c r="T257" s="48"/>
    </row>
    <row r="258" spans="1:20" s="45" customFormat="1" ht="18" customHeight="1" x14ac:dyDescent="0.25">
      <c r="A258" s="87" t="s">
        <v>14</v>
      </c>
      <c r="B258" s="88"/>
      <c r="C258" s="44">
        <f>D258+E258+F258</f>
        <v>3609</v>
      </c>
      <c r="D258" s="48">
        <f t="shared" ref="D258:T258" si="99">SUM(D250:D257)</f>
        <v>2868</v>
      </c>
      <c r="E258" s="48">
        <f t="shared" si="99"/>
        <v>595</v>
      </c>
      <c r="F258" s="48">
        <f t="shared" si="99"/>
        <v>146</v>
      </c>
      <c r="G258" s="48">
        <f t="shared" si="99"/>
        <v>376</v>
      </c>
      <c r="H258" s="48">
        <f t="shared" si="99"/>
        <v>792</v>
      </c>
      <c r="I258" s="48">
        <f t="shared" si="99"/>
        <v>54</v>
      </c>
      <c r="J258" s="48">
        <f t="shared" si="99"/>
        <v>427</v>
      </c>
      <c r="K258" s="48">
        <f t="shared" si="99"/>
        <v>5</v>
      </c>
      <c r="L258" s="48">
        <f t="shared" si="99"/>
        <v>73</v>
      </c>
      <c r="M258" s="48">
        <f t="shared" si="99"/>
        <v>191</v>
      </c>
      <c r="N258" s="48">
        <f t="shared" si="99"/>
        <v>18</v>
      </c>
      <c r="O258" s="48">
        <f t="shared" si="99"/>
        <v>140</v>
      </c>
      <c r="P258" s="48">
        <f t="shared" si="99"/>
        <v>0</v>
      </c>
      <c r="Q258" s="48">
        <f t="shared" si="99"/>
        <v>66</v>
      </c>
      <c r="R258" s="48">
        <f t="shared" si="99"/>
        <v>113</v>
      </c>
      <c r="S258" s="48">
        <f t="shared" si="99"/>
        <v>28</v>
      </c>
      <c r="T258" s="48">
        <f t="shared" si="99"/>
        <v>92</v>
      </c>
    </row>
    <row r="259" spans="1:20" s="45" customFormat="1" ht="18" customHeight="1" x14ac:dyDescent="0.25">
      <c r="A259" s="41"/>
      <c r="B259" s="29" t="s">
        <v>125</v>
      </c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62"/>
    </row>
    <row r="260" spans="1:20" s="45" customFormat="1" ht="18" customHeight="1" x14ac:dyDescent="0.25">
      <c r="A260" s="2">
        <v>1</v>
      </c>
      <c r="B260" s="5" t="s">
        <v>159</v>
      </c>
      <c r="C260" s="44">
        <f t="shared" ref="C260:C262" si="100">D260+E260+F260</f>
        <v>229</v>
      </c>
      <c r="D260" s="44">
        <v>216</v>
      </c>
      <c r="E260" s="44">
        <v>0</v>
      </c>
      <c r="F260" s="44">
        <v>13</v>
      </c>
      <c r="G260" s="44">
        <v>6</v>
      </c>
      <c r="H260" s="44">
        <v>228</v>
      </c>
      <c r="I260" s="44">
        <v>18</v>
      </c>
      <c r="J260" s="48">
        <f>K260+L260+M260+N260+O260+P260</f>
        <v>20</v>
      </c>
      <c r="K260" s="44">
        <v>0</v>
      </c>
      <c r="L260" s="44">
        <v>1</v>
      </c>
      <c r="M260" s="44">
        <v>8</v>
      </c>
      <c r="N260" s="44">
        <v>0</v>
      </c>
      <c r="O260" s="44">
        <v>8</v>
      </c>
      <c r="P260" s="44">
        <v>3</v>
      </c>
      <c r="Q260" s="44">
        <v>0</v>
      </c>
      <c r="R260" s="44">
        <f t="shared" ref="R260:R261" si="101">S260+T260</f>
        <v>0</v>
      </c>
      <c r="S260" s="44">
        <v>0</v>
      </c>
      <c r="T260" s="44">
        <v>0</v>
      </c>
    </row>
    <row r="261" spans="1:20" s="45" customFormat="1" ht="18" customHeight="1" x14ac:dyDescent="0.25">
      <c r="A261" s="2">
        <v>2</v>
      </c>
      <c r="B261" s="5" t="s">
        <v>160</v>
      </c>
      <c r="C261" s="44">
        <f t="shared" si="100"/>
        <v>0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8">
        <f t="shared" ref="J261:J262" si="102">K261+L261+M261+N261+O261+P261</f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f t="shared" si="101"/>
        <v>0</v>
      </c>
      <c r="S261" s="44">
        <v>0</v>
      </c>
      <c r="T261" s="44">
        <v>0</v>
      </c>
    </row>
    <row r="262" spans="1:20" s="45" customFormat="1" ht="18" customHeight="1" x14ac:dyDescent="0.25">
      <c r="A262" s="2">
        <v>3</v>
      </c>
      <c r="B262" s="5" t="s">
        <v>100</v>
      </c>
      <c r="C262" s="44">
        <f t="shared" si="100"/>
        <v>3596</v>
      </c>
      <c r="D262" s="44">
        <v>2799</v>
      </c>
      <c r="E262" s="44">
        <v>180</v>
      </c>
      <c r="F262" s="44">
        <v>617</v>
      </c>
      <c r="G262" s="44">
        <v>994</v>
      </c>
      <c r="H262" s="44">
        <v>1524</v>
      </c>
      <c r="I262" s="44">
        <v>55</v>
      </c>
      <c r="J262" s="48">
        <f t="shared" si="102"/>
        <v>331</v>
      </c>
      <c r="K262" s="44">
        <v>2</v>
      </c>
      <c r="L262" s="44">
        <v>47</v>
      </c>
      <c r="M262" s="44">
        <v>150</v>
      </c>
      <c r="N262" s="44">
        <v>0</v>
      </c>
      <c r="O262" s="44">
        <v>99</v>
      </c>
      <c r="P262" s="44">
        <v>33</v>
      </c>
      <c r="Q262" s="44">
        <v>0</v>
      </c>
      <c r="R262" s="44">
        <v>88</v>
      </c>
      <c r="S262" s="44">
        <v>7</v>
      </c>
      <c r="T262" s="44">
        <v>106</v>
      </c>
    </row>
    <row r="263" spans="1:20" s="45" customFormat="1" ht="18" customHeight="1" x14ac:dyDescent="0.25">
      <c r="A263" s="87" t="s">
        <v>14</v>
      </c>
      <c r="B263" s="88"/>
      <c r="C263" s="44">
        <f>D263+E263+F263</f>
        <v>3825</v>
      </c>
      <c r="D263" s="48">
        <f t="shared" ref="D263:T263" si="103">SUM(D260:D262)</f>
        <v>3015</v>
      </c>
      <c r="E263" s="48">
        <f t="shared" si="103"/>
        <v>180</v>
      </c>
      <c r="F263" s="48">
        <f t="shared" si="103"/>
        <v>630</v>
      </c>
      <c r="G263" s="48">
        <f t="shared" si="103"/>
        <v>1000</v>
      </c>
      <c r="H263" s="48">
        <f t="shared" si="103"/>
        <v>1752</v>
      </c>
      <c r="I263" s="48">
        <f t="shared" si="103"/>
        <v>73</v>
      </c>
      <c r="J263" s="48">
        <f t="shared" si="103"/>
        <v>351</v>
      </c>
      <c r="K263" s="48">
        <f t="shared" si="103"/>
        <v>2</v>
      </c>
      <c r="L263" s="48">
        <f t="shared" si="103"/>
        <v>48</v>
      </c>
      <c r="M263" s="48">
        <f t="shared" si="103"/>
        <v>158</v>
      </c>
      <c r="N263" s="48">
        <f t="shared" si="103"/>
        <v>0</v>
      </c>
      <c r="O263" s="48">
        <f t="shared" si="103"/>
        <v>107</v>
      </c>
      <c r="P263" s="48">
        <f t="shared" si="103"/>
        <v>36</v>
      </c>
      <c r="Q263" s="48">
        <f t="shared" si="103"/>
        <v>0</v>
      </c>
      <c r="R263" s="48">
        <f>SUM(R260:R262)</f>
        <v>88</v>
      </c>
      <c r="S263" s="48">
        <f t="shared" si="103"/>
        <v>7</v>
      </c>
      <c r="T263" s="48">
        <f t="shared" si="103"/>
        <v>106</v>
      </c>
    </row>
    <row r="264" spans="1:20" x14ac:dyDescent="0.25">
      <c r="C264" s="84"/>
    </row>
    <row r="265" spans="1:20" hidden="1" x14ac:dyDescent="0.25">
      <c r="C265" s="85">
        <f>C7-C91</f>
        <v>208523</v>
      </c>
      <c r="H265" s="86">
        <f>H7-H91</f>
        <v>72968</v>
      </c>
      <c r="J265" s="86">
        <f>J7-J91</f>
        <v>22823</v>
      </c>
      <c r="R265" s="86">
        <f>R7-R91</f>
        <v>7007</v>
      </c>
    </row>
    <row r="266" spans="1:20" hidden="1" x14ac:dyDescent="0.25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20" ht="21.75" hidden="1" customHeight="1" x14ac:dyDescent="0.25"/>
    <row r="268" spans="1:20" hidden="1" x14ac:dyDescent="0.25">
      <c r="A268" s="1"/>
    </row>
    <row r="269" spans="1:20" x14ac:dyDescent="0.25">
      <c r="A269" s="1"/>
    </row>
    <row r="270" spans="1:20" x14ac:dyDescent="0.25">
      <c r="A270" s="94"/>
      <c r="B270" s="94"/>
    </row>
  </sheetData>
  <mergeCells count="57">
    <mergeCell ref="U5:V5"/>
    <mergeCell ref="A230:B230"/>
    <mergeCell ref="A7:B7"/>
    <mergeCell ref="B19:I19"/>
    <mergeCell ref="B27:I27"/>
    <mergeCell ref="B36:I36"/>
    <mergeCell ref="B39:I39"/>
    <mergeCell ref="A26:B26"/>
    <mergeCell ref="A18:B18"/>
    <mergeCell ref="A67:B67"/>
    <mergeCell ref="A47:B47"/>
    <mergeCell ref="A35:B35"/>
    <mergeCell ref="A106:B106"/>
    <mergeCell ref="A58:B58"/>
    <mergeCell ref="A38:B38"/>
    <mergeCell ref="A94:B94"/>
    <mergeCell ref="A248:B248"/>
    <mergeCell ref="A258:B258"/>
    <mergeCell ref="A263:B263"/>
    <mergeCell ref="A186:B186"/>
    <mergeCell ref="A223:B223"/>
    <mergeCell ref="S3:T3"/>
    <mergeCell ref="S4:S5"/>
    <mergeCell ref="T4:T5"/>
    <mergeCell ref="K3:Q3"/>
    <mergeCell ref="A3:A5"/>
    <mergeCell ref="B3:B5"/>
    <mergeCell ref="C3:C5"/>
    <mergeCell ref="D3:I3"/>
    <mergeCell ref="D4:D5"/>
    <mergeCell ref="E4:E5"/>
    <mergeCell ref="F4:F5"/>
    <mergeCell ref="J3:J5"/>
    <mergeCell ref="O4:P4"/>
    <mergeCell ref="R3:R5"/>
    <mergeCell ref="G4:I4"/>
    <mergeCell ref="A270:B270"/>
    <mergeCell ref="A150:B150"/>
    <mergeCell ref="A199:B199"/>
    <mergeCell ref="B48:I48"/>
    <mergeCell ref="A50:B50"/>
    <mergeCell ref="B51:I51"/>
    <mergeCell ref="B59:I59"/>
    <mergeCell ref="A113:B113"/>
    <mergeCell ref="B68:I68"/>
    <mergeCell ref="B95:I95"/>
    <mergeCell ref="B107:I107"/>
    <mergeCell ref="B114:I114"/>
    <mergeCell ref="B92:I92"/>
    <mergeCell ref="B120:I120"/>
    <mergeCell ref="A119:B119"/>
    <mergeCell ref="A133:B133"/>
    <mergeCell ref="A142:B142"/>
    <mergeCell ref="K4:N4"/>
    <mergeCell ref="A77:B77"/>
    <mergeCell ref="B78:I78"/>
    <mergeCell ref="A91:B91"/>
  </mergeCells>
  <pageMargins left="0.39370078740157483" right="0.19685039370078741" top="0.19685039370078741" bottom="0.19685039370078741" header="0.31496062992125984" footer="0.31496062992125984"/>
  <pageSetup paperSize="9" scale="57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Бадьин Василий Николаевич</dc:creator>
  <cp:lastModifiedBy>Бадьин Василий Николаевич</cp:lastModifiedBy>
  <cp:lastPrinted>2020-02-25T07:53:54Z</cp:lastPrinted>
  <dcterms:created xsi:type="dcterms:W3CDTF">2015-08-03T06:21:57Z</dcterms:created>
  <dcterms:modified xsi:type="dcterms:W3CDTF">2020-02-25T09:57:54Z</dcterms:modified>
</cp:coreProperties>
</file>