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LD DISC\Dokum\Документы на сайт (Энсбыт)\На сайт 2022 ДБЭ\"/>
    </mc:Choice>
  </mc:AlternateContent>
  <bookViews>
    <workbookView xWindow="285" yWindow="330" windowWidth="22695" windowHeight="9270"/>
  </bookViews>
  <sheets>
    <sheet name="Лист1" sheetId="1" r:id="rId1"/>
  </sheets>
  <definedNames>
    <definedName name="_xlnm.Print_Titles" localSheetId="0">Лист1!$6:$9</definedName>
    <definedName name="_xlnm.Print_Area" localSheetId="0">Лист1!$A$3:$T$291</definedName>
  </definedNames>
  <calcPr calcId="162913"/>
</workbook>
</file>

<file path=xl/calcChain.xml><?xml version="1.0" encoding="utf-8"?>
<calcChain xmlns="http://schemas.openxmlformats.org/spreadsheetml/2006/main">
  <c r="N24" i="1" l="1"/>
  <c r="O24" i="1"/>
  <c r="P24" i="1"/>
  <c r="M24" i="1"/>
  <c r="G242" i="1" l="1"/>
  <c r="G66" i="1" l="1"/>
  <c r="T39" i="1"/>
  <c r="C38" i="1" l="1"/>
  <c r="C37" i="1"/>
  <c r="C36" i="1"/>
  <c r="C35" i="1"/>
  <c r="C34" i="1"/>
  <c r="C33" i="1"/>
  <c r="C32" i="1"/>
  <c r="C31" i="1"/>
  <c r="C30" i="1"/>
  <c r="C29" i="1"/>
  <c r="C28" i="1"/>
  <c r="C27" i="1"/>
  <c r="C26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109" i="1" l="1"/>
  <c r="C109" i="1"/>
  <c r="J108" i="1"/>
  <c r="C108" i="1"/>
  <c r="J107" i="1"/>
  <c r="C107" i="1"/>
  <c r="J106" i="1"/>
  <c r="C106" i="1"/>
  <c r="J105" i="1"/>
  <c r="C105" i="1"/>
  <c r="J104" i="1"/>
  <c r="C104" i="1"/>
  <c r="J103" i="1"/>
  <c r="C103" i="1"/>
  <c r="J102" i="1"/>
  <c r="C102" i="1"/>
  <c r="J101" i="1"/>
  <c r="C101" i="1"/>
  <c r="J100" i="1"/>
  <c r="C100" i="1"/>
  <c r="J99" i="1"/>
  <c r="C99" i="1"/>
  <c r="J98" i="1"/>
  <c r="C98" i="1"/>
  <c r="A216" i="1" l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15" i="1"/>
  <c r="J241" i="1"/>
  <c r="C241" i="1"/>
  <c r="J240" i="1"/>
  <c r="C240" i="1"/>
  <c r="J239" i="1"/>
  <c r="C239" i="1"/>
  <c r="J238" i="1"/>
  <c r="C238" i="1"/>
  <c r="J237" i="1"/>
  <c r="C237" i="1"/>
  <c r="J236" i="1"/>
  <c r="C236" i="1"/>
  <c r="J235" i="1"/>
  <c r="C235" i="1"/>
  <c r="J234" i="1"/>
  <c r="C234" i="1"/>
  <c r="J233" i="1"/>
  <c r="C233" i="1"/>
  <c r="J232" i="1"/>
  <c r="C232" i="1"/>
  <c r="J231" i="1"/>
  <c r="C231" i="1"/>
  <c r="J230" i="1"/>
  <c r="C230" i="1"/>
  <c r="J229" i="1"/>
  <c r="C229" i="1"/>
  <c r="J228" i="1"/>
  <c r="C228" i="1"/>
  <c r="J227" i="1"/>
  <c r="C227" i="1"/>
  <c r="J226" i="1"/>
  <c r="C226" i="1"/>
  <c r="J225" i="1"/>
  <c r="C225" i="1"/>
  <c r="J224" i="1"/>
  <c r="C224" i="1"/>
  <c r="J223" i="1"/>
  <c r="C223" i="1"/>
  <c r="J222" i="1"/>
  <c r="C222" i="1"/>
  <c r="J221" i="1"/>
  <c r="C221" i="1"/>
  <c r="C220" i="1"/>
  <c r="J219" i="1"/>
  <c r="C219" i="1"/>
  <c r="J218" i="1"/>
  <c r="C218" i="1"/>
  <c r="J217" i="1"/>
  <c r="C217" i="1"/>
  <c r="J216" i="1"/>
  <c r="C216" i="1"/>
  <c r="J215" i="1"/>
  <c r="C215" i="1"/>
  <c r="C214" i="1"/>
  <c r="J213" i="1"/>
  <c r="C213" i="1"/>
  <c r="J212" i="1"/>
  <c r="C212" i="1"/>
  <c r="J211" i="1"/>
  <c r="C211" i="1"/>
  <c r="J210" i="1"/>
  <c r="C210" i="1"/>
  <c r="J209" i="1"/>
  <c r="C209" i="1"/>
  <c r="J208" i="1"/>
  <c r="C208" i="1"/>
  <c r="J207" i="1"/>
  <c r="C207" i="1"/>
  <c r="J206" i="1"/>
  <c r="C206" i="1"/>
  <c r="J205" i="1"/>
  <c r="C205" i="1"/>
  <c r="J204" i="1"/>
  <c r="C204" i="1"/>
  <c r="C203" i="1"/>
  <c r="J187" i="1" l="1"/>
  <c r="C187" i="1"/>
  <c r="J186" i="1"/>
  <c r="C186" i="1"/>
  <c r="J185" i="1"/>
  <c r="C185" i="1"/>
  <c r="J184" i="1"/>
  <c r="C184" i="1"/>
  <c r="R183" i="1"/>
  <c r="J183" i="1"/>
  <c r="H183" i="1"/>
  <c r="C183" i="1"/>
  <c r="J182" i="1"/>
  <c r="C182" i="1"/>
  <c r="J181" i="1"/>
  <c r="C181" i="1"/>
  <c r="J180" i="1"/>
  <c r="C180" i="1"/>
  <c r="J179" i="1"/>
  <c r="C179" i="1"/>
  <c r="J178" i="1"/>
  <c r="C178" i="1"/>
  <c r="J177" i="1"/>
  <c r="C177" i="1"/>
  <c r="J176" i="1"/>
  <c r="C176" i="1"/>
  <c r="J175" i="1"/>
  <c r="C175" i="1"/>
  <c r="J174" i="1"/>
  <c r="C174" i="1"/>
  <c r="J173" i="1"/>
  <c r="C173" i="1"/>
  <c r="J172" i="1"/>
  <c r="C172" i="1"/>
  <c r="J171" i="1"/>
  <c r="C171" i="1"/>
  <c r="J170" i="1"/>
  <c r="C170" i="1"/>
  <c r="J169" i="1"/>
  <c r="C169" i="1"/>
  <c r="J168" i="1"/>
  <c r="C168" i="1"/>
  <c r="J167" i="1"/>
  <c r="C167" i="1"/>
  <c r="J166" i="1"/>
  <c r="C166" i="1"/>
  <c r="J165" i="1"/>
  <c r="C165" i="1"/>
  <c r="J164" i="1"/>
  <c r="C164" i="1"/>
  <c r="J163" i="1"/>
  <c r="C163" i="1"/>
  <c r="J162" i="1"/>
  <c r="C162" i="1"/>
  <c r="J161" i="1"/>
  <c r="C161" i="1"/>
  <c r="J160" i="1"/>
  <c r="C160" i="1"/>
  <c r="J159" i="1"/>
  <c r="C159" i="1"/>
  <c r="J158" i="1"/>
  <c r="C158" i="1"/>
  <c r="J157" i="1"/>
  <c r="C157" i="1"/>
  <c r="J58" i="1" l="1"/>
  <c r="H201" i="1" l="1"/>
  <c r="E114" i="1" l="1"/>
  <c r="F114" i="1"/>
  <c r="G114" i="1"/>
  <c r="H114" i="1"/>
  <c r="I114" i="1"/>
  <c r="K114" i="1"/>
  <c r="L114" i="1"/>
  <c r="M114" i="1"/>
  <c r="O114" i="1"/>
  <c r="P114" i="1"/>
  <c r="Q114" i="1"/>
  <c r="R114" i="1"/>
  <c r="S114" i="1"/>
  <c r="T114" i="1"/>
  <c r="D114" i="1"/>
  <c r="J113" i="1"/>
  <c r="C113" i="1"/>
  <c r="A113" i="1"/>
  <c r="N114" i="1"/>
  <c r="J112" i="1"/>
  <c r="J114" i="1" s="1"/>
  <c r="C112" i="1"/>
  <c r="E137" i="1" l="1"/>
  <c r="F137" i="1"/>
  <c r="G137" i="1"/>
  <c r="H137" i="1"/>
  <c r="I137" i="1"/>
  <c r="K137" i="1"/>
  <c r="L137" i="1"/>
  <c r="M137" i="1"/>
  <c r="N137" i="1"/>
  <c r="O137" i="1"/>
  <c r="P137" i="1"/>
  <c r="Q137" i="1"/>
  <c r="S137" i="1"/>
  <c r="T137" i="1"/>
  <c r="D137" i="1"/>
  <c r="R136" i="1"/>
  <c r="J136" i="1"/>
  <c r="C136" i="1"/>
  <c r="R135" i="1"/>
  <c r="J135" i="1"/>
  <c r="C135" i="1"/>
  <c r="R134" i="1"/>
  <c r="J134" i="1"/>
  <c r="C134" i="1"/>
  <c r="R133" i="1"/>
  <c r="J133" i="1"/>
  <c r="C133" i="1"/>
  <c r="R132" i="1"/>
  <c r="J132" i="1"/>
  <c r="C132" i="1"/>
  <c r="R131" i="1"/>
  <c r="J131" i="1"/>
  <c r="C131" i="1"/>
  <c r="R130" i="1"/>
  <c r="J130" i="1"/>
  <c r="C130" i="1"/>
  <c r="J129" i="1"/>
  <c r="C129" i="1"/>
  <c r="J128" i="1"/>
  <c r="C128" i="1"/>
  <c r="R127" i="1"/>
  <c r="J127" i="1"/>
  <c r="C127" i="1"/>
  <c r="R126" i="1"/>
  <c r="J126" i="1"/>
  <c r="C126" i="1"/>
  <c r="R125" i="1"/>
  <c r="J125" i="1"/>
  <c r="C125" i="1"/>
  <c r="J124" i="1"/>
  <c r="C124" i="1"/>
  <c r="J137" i="1" l="1"/>
  <c r="R137" i="1"/>
  <c r="H249" i="1"/>
  <c r="J62" i="1" l="1"/>
  <c r="J63" i="1"/>
  <c r="J64" i="1"/>
  <c r="C62" i="1"/>
  <c r="C63" i="1"/>
  <c r="C64" i="1"/>
  <c r="J94" i="1" l="1"/>
  <c r="C94" i="1"/>
  <c r="J275" i="1" l="1"/>
  <c r="C275" i="1"/>
  <c r="T48" i="1" l="1"/>
  <c r="S48" i="1"/>
  <c r="R48" i="1"/>
  <c r="Q48" i="1"/>
  <c r="P48" i="1"/>
  <c r="O48" i="1"/>
  <c r="N48" i="1"/>
  <c r="M48" i="1"/>
  <c r="L48" i="1"/>
  <c r="K48" i="1"/>
  <c r="I48" i="1"/>
  <c r="H48" i="1"/>
  <c r="G48" i="1"/>
  <c r="F48" i="1"/>
  <c r="E48" i="1"/>
  <c r="D48" i="1"/>
  <c r="J47" i="1"/>
  <c r="C47" i="1"/>
  <c r="J46" i="1"/>
  <c r="C46" i="1"/>
  <c r="J45" i="1"/>
  <c r="C45" i="1"/>
  <c r="J44" i="1"/>
  <c r="C44" i="1"/>
  <c r="J43" i="1"/>
  <c r="C43" i="1"/>
  <c r="J42" i="1"/>
  <c r="C42" i="1"/>
  <c r="J41" i="1"/>
  <c r="C41" i="1"/>
  <c r="C48" i="1" l="1"/>
  <c r="J48" i="1"/>
  <c r="T147" i="1"/>
  <c r="S147" i="1"/>
  <c r="R147" i="1"/>
  <c r="Q147" i="1"/>
  <c r="P147" i="1"/>
  <c r="O147" i="1"/>
  <c r="N147" i="1"/>
  <c r="M147" i="1"/>
  <c r="L147" i="1"/>
  <c r="K147" i="1"/>
  <c r="I147" i="1"/>
  <c r="H147" i="1"/>
  <c r="G147" i="1"/>
  <c r="F147" i="1"/>
  <c r="E147" i="1"/>
  <c r="D147" i="1"/>
  <c r="J146" i="1"/>
  <c r="C146" i="1"/>
  <c r="J145" i="1"/>
  <c r="C145" i="1"/>
  <c r="J144" i="1"/>
  <c r="C144" i="1"/>
  <c r="J143" i="1"/>
  <c r="C143" i="1"/>
  <c r="J142" i="1"/>
  <c r="C142" i="1"/>
  <c r="J141" i="1"/>
  <c r="C141" i="1"/>
  <c r="J140" i="1"/>
  <c r="C140" i="1"/>
  <c r="J139" i="1"/>
  <c r="C139" i="1"/>
  <c r="C147" i="1" l="1"/>
  <c r="J147" i="1"/>
  <c r="T122" i="1"/>
  <c r="S122" i="1"/>
  <c r="R122" i="1"/>
  <c r="Q122" i="1"/>
  <c r="P122" i="1"/>
  <c r="O122" i="1"/>
  <c r="N122" i="1"/>
  <c r="M122" i="1"/>
  <c r="L122" i="1"/>
  <c r="K122" i="1"/>
  <c r="I122" i="1"/>
  <c r="H122" i="1"/>
  <c r="G122" i="1"/>
  <c r="F122" i="1"/>
  <c r="E122" i="1"/>
  <c r="D122" i="1"/>
  <c r="J121" i="1"/>
  <c r="C121" i="1"/>
  <c r="J120" i="1"/>
  <c r="C120" i="1"/>
  <c r="J119" i="1"/>
  <c r="C119" i="1"/>
  <c r="J118" i="1"/>
  <c r="C118" i="1"/>
  <c r="J117" i="1"/>
  <c r="C117" i="1"/>
  <c r="C116" i="1"/>
  <c r="C122" i="1" l="1"/>
  <c r="J122" i="1"/>
  <c r="J68" i="1"/>
  <c r="J69" i="1"/>
  <c r="J70" i="1"/>
  <c r="J71" i="1"/>
  <c r="J72" i="1"/>
  <c r="J73" i="1"/>
  <c r="J74" i="1"/>
  <c r="T56" i="1" l="1"/>
  <c r="S56" i="1"/>
  <c r="R56" i="1"/>
  <c r="Q56" i="1"/>
  <c r="P56" i="1"/>
  <c r="O56" i="1"/>
  <c r="N56" i="1"/>
  <c r="M56" i="1"/>
  <c r="L56" i="1"/>
  <c r="K56" i="1"/>
  <c r="I56" i="1"/>
  <c r="H56" i="1"/>
  <c r="G56" i="1"/>
  <c r="F56" i="1"/>
  <c r="E56" i="1"/>
  <c r="D56" i="1"/>
  <c r="J55" i="1"/>
  <c r="J54" i="1"/>
  <c r="C54" i="1"/>
  <c r="J53" i="1"/>
  <c r="C53" i="1"/>
  <c r="J52" i="1"/>
  <c r="C52" i="1"/>
  <c r="J51" i="1"/>
  <c r="C51" i="1"/>
  <c r="J50" i="1"/>
  <c r="C50" i="1"/>
  <c r="C56" i="1" l="1"/>
  <c r="J56" i="1"/>
  <c r="T201" i="1"/>
  <c r="S201" i="1"/>
  <c r="R201" i="1"/>
  <c r="Q201" i="1"/>
  <c r="P201" i="1"/>
  <c r="O201" i="1"/>
  <c r="N201" i="1"/>
  <c r="M201" i="1"/>
  <c r="L201" i="1"/>
  <c r="K201" i="1"/>
  <c r="I201" i="1"/>
  <c r="G201" i="1"/>
  <c r="F201" i="1"/>
  <c r="E201" i="1"/>
  <c r="D201" i="1"/>
  <c r="J200" i="1"/>
  <c r="C200" i="1"/>
  <c r="J199" i="1"/>
  <c r="C199" i="1"/>
  <c r="J198" i="1"/>
  <c r="J197" i="1"/>
  <c r="J196" i="1"/>
  <c r="J195" i="1"/>
  <c r="J194" i="1"/>
  <c r="C194" i="1"/>
  <c r="J193" i="1"/>
  <c r="C193" i="1"/>
  <c r="J192" i="1"/>
  <c r="C192" i="1"/>
  <c r="J191" i="1"/>
  <c r="C191" i="1"/>
  <c r="J190" i="1"/>
  <c r="C190" i="1"/>
  <c r="J201" i="1" l="1"/>
  <c r="L96" i="1"/>
  <c r="M96" i="1"/>
  <c r="N96" i="1"/>
  <c r="O96" i="1"/>
  <c r="P96" i="1"/>
  <c r="Q96" i="1"/>
  <c r="R96" i="1"/>
  <c r="S96" i="1"/>
  <c r="T96" i="1"/>
  <c r="K96" i="1"/>
  <c r="E96" i="1"/>
  <c r="F96" i="1"/>
  <c r="G96" i="1"/>
  <c r="H96" i="1"/>
  <c r="I96" i="1"/>
  <c r="D96" i="1"/>
  <c r="J95" i="1"/>
  <c r="C95" i="1"/>
  <c r="J93" i="1"/>
  <c r="C93" i="1"/>
  <c r="J92" i="1"/>
  <c r="C92" i="1"/>
  <c r="J91" i="1"/>
  <c r="C91" i="1"/>
  <c r="J90" i="1"/>
  <c r="C90" i="1"/>
  <c r="J89" i="1"/>
  <c r="C89" i="1"/>
  <c r="J88" i="1"/>
  <c r="C88" i="1"/>
  <c r="J87" i="1"/>
  <c r="C87" i="1"/>
  <c r="J86" i="1"/>
  <c r="C86" i="1"/>
  <c r="J85" i="1"/>
  <c r="C85" i="1"/>
  <c r="L39" i="1"/>
  <c r="M39" i="1"/>
  <c r="N39" i="1"/>
  <c r="O39" i="1"/>
  <c r="P39" i="1"/>
  <c r="Q39" i="1"/>
  <c r="R39" i="1"/>
  <c r="S39" i="1"/>
  <c r="K39" i="1"/>
  <c r="E39" i="1"/>
  <c r="F39" i="1"/>
  <c r="G39" i="1"/>
  <c r="H39" i="1"/>
  <c r="I39" i="1"/>
  <c r="D39" i="1"/>
  <c r="T249" i="1" l="1"/>
  <c r="S249" i="1"/>
  <c r="R249" i="1"/>
  <c r="Q249" i="1"/>
  <c r="P249" i="1"/>
  <c r="O249" i="1"/>
  <c r="N249" i="1"/>
  <c r="M249" i="1"/>
  <c r="L249" i="1"/>
  <c r="K249" i="1"/>
  <c r="I249" i="1"/>
  <c r="G249" i="1"/>
  <c r="F249" i="1"/>
  <c r="E249" i="1"/>
  <c r="D249" i="1"/>
  <c r="T75" i="1"/>
  <c r="S75" i="1"/>
  <c r="R75" i="1"/>
  <c r="Q75" i="1"/>
  <c r="P75" i="1"/>
  <c r="O75" i="1"/>
  <c r="N75" i="1"/>
  <c r="M75" i="1"/>
  <c r="L75" i="1"/>
  <c r="K75" i="1"/>
  <c r="E75" i="1"/>
  <c r="F75" i="1"/>
  <c r="G75" i="1"/>
  <c r="H75" i="1"/>
  <c r="I75" i="1"/>
  <c r="D75" i="1"/>
  <c r="T24" i="1" l="1"/>
  <c r="S24" i="1"/>
  <c r="R24" i="1"/>
  <c r="Q24" i="1"/>
  <c r="L24" i="1"/>
  <c r="K24" i="1"/>
  <c r="E24" i="1"/>
  <c r="F24" i="1"/>
  <c r="G24" i="1"/>
  <c r="H24" i="1"/>
  <c r="I24" i="1"/>
  <c r="D24" i="1"/>
  <c r="C23" i="1"/>
  <c r="J23" i="1"/>
  <c r="C22" i="1"/>
  <c r="J22" i="1"/>
  <c r="J21" i="1"/>
  <c r="C21" i="1"/>
  <c r="J284" i="1"/>
  <c r="J285" i="1"/>
  <c r="J286" i="1"/>
  <c r="C284" i="1"/>
  <c r="C285" i="1"/>
  <c r="C286" i="1"/>
  <c r="C283" i="1"/>
  <c r="L288" i="1"/>
  <c r="M288" i="1"/>
  <c r="N288" i="1"/>
  <c r="O288" i="1"/>
  <c r="P288" i="1"/>
  <c r="Q288" i="1"/>
  <c r="R288" i="1"/>
  <c r="S288" i="1"/>
  <c r="T288" i="1"/>
  <c r="K288" i="1"/>
  <c r="J282" i="1"/>
  <c r="J283" i="1"/>
  <c r="J287" i="1"/>
  <c r="D288" i="1"/>
  <c r="E288" i="1"/>
  <c r="F288" i="1"/>
  <c r="G288" i="1"/>
  <c r="H288" i="1"/>
  <c r="I288" i="1"/>
  <c r="C282" i="1"/>
  <c r="C287" i="1"/>
  <c r="C288" i="1" l="1"/>
  <c r="J288" i="1"/>
  <c r="T110" i="1" l="1"/>
  <c r="S110" i="1"/>
  <c r="Q110" i="1"/>
  <c r="P110" i="1"/>
  <c r="O110" i="1"/>
  <c r="N110" i="1"/>
  <c r="M110" i="1"/>
  <c r="L110" i="1"/>
  <c r="K110" i="1"/>
  <c r="R110" i="1" l="1"/>
  <c r="J110" i="1"/>
  <c r="K155" i="1" l="1"/>
  <c r="L155" i="1"/>
  <c r="M155" i="1"/>
  <c r="N155" i="1"/>
  <c r="O155" i="1"/>
  <c r="P155" i="1"/>
  <c r="Q155" i="1"/>
  <c r="R155" i="1"/>
  <c r="S155" i="1"/>
  <c r="T155" i="1"/>
  <c r="J65" i="1" l="1"/>
  <c r="J61" i="1"/>
  <c r="L66" i="1"/>
  <c r="M66" i="1"/>
  <c r="N66" i="1"/>
  <c r="O66" i="1"/>
  <c r="P66" i="1"/>
  <c r="Q66" i="1"/>
  <c r="S66" i="1"/>
  <c r="T66" i="1"/>
  <c r="J84" i="1" l="1"/>
  <c r="C84" i="1"/>
  <c r="J83" i="1"/>
  <c r="C83" i="1"/>
  <c r="J82" i="1"/>
  <c r="C82" i="1"/>
  <c r="J81" i="1"/>
  <c r="C81" i="1"/>
  <c r="J80" i="1"/>
  <c r="C80" i="1"/>
  <c r="J79" i="1"/>
  <c r="C79" i="1"/>
  <c r="J78" i="1"/>
  <c r="C78" i="1"/>
  <c r="J77" i="1"/>
  <c r="C77" i="1"/>
  <c r="J96" i="1" l="1"/>
  <c r="C96" i="1"/>
  <c r="J266" i="1" l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L59" i="1" l="1"/>
  <c r="M59" i="1"/>
  <c r="N59" i="1"/>
  <c r="O59" i="1"/>
  <c r="P59" i="1"/>
  <c r="Q59" i="1"/>
  <c r="R59" i="1"/>
  <c r="S59" i="1"/>
  <c r="T59" i="1"/>
  <c r="K59" i="1"/>
  <c r="E59" i="1"/>
  <c r="F59" i="1"/>
  <c r="G59" i="1"/>
  <c r="H59" i="1"/>
  <c r="I59" i="1"/>
  <c r="D59" i="1"/>
  <c r="C59" i="1" l="1"/>
  <c r="J281" i="1"/>
  <c r="J280" i="1"/>
  <c r="J279" i="1"/>
  <c r="L277" i="1" l="1"/>
  <c r="G277" i="1"/>
  <c r="J276" i="1"/>
  <c r="J274" i="1"/>
  <c r="J273" i="1"/>
  <c r="J272" i="1"/>
  <c r="J271" i="1"/>
  <c r="J270" i="1"/>
  <c r="J269" i="1"/>
  <c r="L267" i="1" l="1"/>
  <c r="T267" i="1"/>
  <c r="S267" i="1"/>
  <c r="R267" i="1"/>
  <c r="Q267" i="1"/>
  <c r="P267" i="1"/>
  <c r="O267" i="1"/>
  <c r="N267" i="1"/>
  <c r="M267" i="1"/>
  <c r="K267" i="1"/>
  <c r="I267" i="1"/>
  <c r="H267" i="1"/>
  <c r="G267" i="1"/>
  <c r="F267" i="1"/>
  <c r="E267" i="1"/>
  <c r="D267" i="1"/>
  <c r="C267" i="1" s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J267" i="1"/>
  <c r="C251" i="1"/>
  <c r="J248" i="1" l="1"/>
  <c r="C248" i="1"/>
  <c r="J247" i="1"/>
  <c r="C247" i="1"/>
  <c r="J246" i="1"/>
  <c r="C246" i="1"/>
  <c r="J245" i="1"/>
  <c r="C245" i="1"/>
  <c r="J244" i="1"/>
  <c r="C244" i="1"/>
  <c r="C249" i="1" l="1"/>
  <c r="J249" i="1"/>
  <c r="C137" i="1" l="1"/>
  <c r="L242" i="1"/>
  <c r="D242" i="1"/>
  <c r="C242" i="1" s="1"/>
  <c r="E242" i="1"/>
  <c r="F242" i="1"/>
  <c r="H242" i="1"/>
  <c r="L188" i="1" l="1"/>
  <c r="G188" i="1"/>
  <c r="D188" i="1"/>
  <c r="H188" i="1"/>
  <c r="I188" i="1"/>
  <c r="K188" i="1"/>
  <c r="M188" i="1"/>
  <c r="O188" i="1"/>
  <c r="P188" i="1"/>
  <c r="Q188" i="1"/>
  <c r="R188" i="1"/>
  <c r="J188" i="1" l="1"/>
  <c r="E188" i="1"/>
  <c r="F188" i="1"/>
  <c r="N188" i="1"/>
  <c r="C188" i="1" l="1"/>
  <c r="G155" i="1"/>
  <c r="J154" i="1"/>
  <c r="J153" i="1"/>
  <c r="J152" i="1"/>
  <c r="J151" i="1"/>
  <c r="J150" i="1"/>
  <c r="J149" i="1"/>
  <c r="L10" i="1" l="1"/>
  <c r="R66" i="1" l="1"/>
  <c r="J20" i="1" l="1"/>
  <c r="J19" i="1"/>
  <c r="J18" i="1"/>
  <c r="J17" i="1"/>
  <c r="J16" i="1"/>
  <c r="J15" i="1"/>
  <c r="J14" i="1"/>
  <c r="J13" i="1"/>
  <c r="J12" i="1"/>
  <c r="D110" i="1" l="1"/>
  <c r="E110" i="1"/>
  <c r="F110" i="1"/>
  <c r="G110" i="1"/>
  <c r="G10" i="1" s="1"/>
  <c r="I110" i="1"/>
  <c r="C110" i="1" l="1"/>
  <c r="I242" i="1"/>
  <c r="K242" i="1"/>
  <c r="M242" i="1"/>
  <c r="N242" i="1"/>
  <c r="O242" i="1"/>
  <c r="P242" i="1"/>
  <c r="Q242" i="1"/>
  <c r="R242" i="1"/>
  <c r="S242" i="1"/>
  <c r="T242" i="1"/>
  <c r="J39" i="1" l="1"/>
  <c r="C39" i="1"/>
  <c r="D277" i="1"/>
  <c r="E277" i="1"/>
  <c r="F277" i="1"/>
  <c r="I277" i="1"/>
  <c r="K277" i="1"/>
  <c r="M277" i="1"/>
  <c r="N277" i="1"/>
  <c r="O277" i="1"/>
  <c r="P277" i="1"/>
  <c r="Q277" i="1"/>
  <c r="S277" i="1"/>
  <c r="C280" i="1"/>
  <c r="C273" i="1"/>
  <c r="C274" i="1"/>
  <c r="C277" i="1" l="1"/>
  <c r="C75" i="1" l="1"/>
  <c r="C70" i="1"/>
  <c r="C71" i="1"/>
  <c r="C72" i="1"/>
  <c r="C73" i="1"/>
  <c r="C276" i="1" l="1"/>
  <c r="C114" i="1" l="1"/>
  <c r="J242" i="1" l="1"/>
  <c r="J59" i="1"/>
  <c r="C58" i="1"/>
  <c r="C281" i="1" l="1"/>
  <c r="C279" i="1"/>
  <c r="C270" i="1"/>
  <c r="C271" i="1"/>
  <c r="C272" i="1"/>
  <c r="C269" i="1"/>
  <c r="C150" i="1"/>
  <c r="C151" i="1"/>
  <c r="C152" i="1"/>
  <c r="C153" i="1"/>
  <c r="C154" i="1"/>
  <c r="C149" i="1"/>
  <c r="N10" i="1"/>
  <c r="P10" i="1"/>
  <c r="Q10" i="1"/>
  <c r="R10" i="1"/>
  <c r="S10" i="1"/>
  <c r="J277" i="1" l="1"/>
  <c r="C69" i="1"/>
  <c r="C74" i="1"/>
  <c r="C68" i="1"/>
  <c r="C65" i="1"/>
  <c r="C61" i="1"/>
  <c r="J75" i="1" l="1"/>
  <c r="C13" i="1"/>
  <c r="C14" i="1"/>
  <c r="C15" i="1"/>
  <c r="C16" i="1"/>
  <c r="C17" i="1"/>
  <c r="C18" i="1"/>
  <c r="C19" i="1"/>
  <c r="C20" i="1"/>
  <c r="C12" i="1"/>
  <c r="O10" i="1" l="1"/>
  <c r="M10" i="1"/>
  <c r="T188" i="1" l="1"/>
  <c r="T10" i="1" s="1"/>
  <c r="I155" i="1" l="1"/>
  <c r="H155" i="1"/>
  <c r="F155" i="1"/>
  <c r="E155" i="1"/>
  <c r="D155" i="1"/>
  <c r="C155" i="1" l="1"/>
  <c r="J155" i="1"/>
  <c r="K66" i="1" l="1"/>
  <c r="K10" i="1" s="1"/>
  <c r="I66" i="1"/>
  <c r="I10" i="1" s="1"/>
  <c r="H66" i="1"/>
  <c r="H10" i="1" s="1"/>
  <c r="F66" i="1"/>
  <c r="F10" i="1" s="1"/>
  <c r="E66" i="1"/>
  <c r="E10" i="1" s="1"/>
  <c r="D66" i="1"/>
  <c r="D10" i="1" s="1"/>
  <c r="C66" i="1" l="1"/>
  <c r="J66" i="1"/>
  <c r="C24" i="1" l="1"/>
  <c r="J24" i="1"/>
  <c r="R290" i="1" l="1"/>
  <c r="J10" i="1" l="1"/>
  <c r="J290" i="1" s="1"/>
  <c r="H290" i="1" l="1"/>
  <c r="C10" i="1" l="1"/>
  <c r="C290" i="1" s="1"/>
</calcChain>
</file>

<file path=xl/sharedStrings.xml><?xml version="1.0" encoding="utf-8"?>
<sst xmlns="http://schemas.openxmlformats.org/spreadsheetml/2006/main" count="308" uniqueCount="283">
  <si>
    <t>№ п/п</t>
  </si>
  <si>
    <t>в т.ч</t>
  </si>
  <si>
    <t>трёхфазных</t>
  </si>
  <si>
    <t xml:space="preserve">однофазных </t>
  </si>
  <si>
    <t>со счётчиками непосредственного включения</t>
  </si>
  <si>
    <t>временно без учёта</t>
  </si>
  <si>
    <t>с электросчётчиками</t>
  </si>
  <si>
    <t>временно без учета</t>
  </si>
  <si>
    <t>в том числе кол-во</t>
  </si>
  <si>
    <t>гаражей</t>
  </si>
  <si>
    <t>дач и нежилых домов</t>
  </si>
  <si>
    <t>ОДПУ с АСКУЭ</t>
  </si>
  <si>
    <t>ОДПУ без АСКУЭ</t>
  </si>
  <si>
    <t>из них</t>
  </si>
  <si>
    <t>Итого</t>
  </si>
  <si>
    <t>Кол-во точек поставки потребителям-гражданам (в т.ч в МКД без ОДПУ), всего 3=4+5+6</t>
  </si>
  <si>
    <t>с электросчётчиками АСКУЭ (в колонках 4, 5, 6)</t>
  </si>
  <si>
    <t>жилых домов и квартир</t>
  </si>
  <si>
    <t>Населенные пункты</t>
  </si>
  <si>
    <t>пгт.Бачатский</t>
  </si>
  <si>
    <t>пгт.Грамотеино</t>
  </si>
  <si>
    <t>пгт.Новый Городок</t>
  </si>
  <si>
    <t>село Заречное</t>
  </si>
  <si>
    <t>город Тайга</t>
  </si>
  <si>
    <t>разъезд Кузель</t>
  </si>
  <si>
    <t>поселок Кедровый</t>
  </si>
  <si>
    <t>разъезд Пихтач</t>
  </si>
  <si>
    <t>разъезд Сураново</t>
  </si>
  <si>
    <t>поселок Таежный</t>
  </si>
  <si>
    <t>пгт Тисуль</t>
  </si>
  <si>
    <t>пгт Комсомольск</t>
  </si>
  <si>
    <t>пгт Тяжинский</t>
  </si>
  <si>
    <t>пгт Итатский</t>
  </si>
  <si>
    <t>село Даниловка</t>
  </si>
  <si>
    <t>село Ступишино</t>
  </si>
  <si>
    <t>село Пашково</t>
  </si>
  <si>
    <t>ВСЕГО, ООО "КЭнК"</t>
  </si>
  <si>
    <t>поселок Козлы</t>
  </si>
  <si>
    <t>поселок Терентьевка</t>
  </si>
  <si>
    <t>село Лебедянка</t>
  </si>
  <si>
    <t>поселок 3-й склад</t>
  </si>
  <si>
    <t>поселок Красная горка</t>
  </si>
  <si>
    <t>поселок 326-го Квартала</t>
  </si>
  <si>
    <t>поселок 348-го Квартала</t>
  </si>
  <si>
    <t>пгт. Рудничный</t>
  </si>
  <si>
    <t>город Белово</t>
  </si>
  <si>
    <t>поселок Гавриловка</t>
  </si>
  <si>
    <t xml:space="preserve">город Гурьевск                             </t>
  </si>
  <si>
    <t xml:space="preserve">поселок Салаирский Дом Отдыха </t>
  </si>
  <si>
    <t xml:space="preserve">город Салаир                               </t>
  </si>
  <si>
    <t>поселок Раздольный</t>
  </si>
  <si>
    <t>пгт. Ижморский</t>
  </si>
  <si>
    <t xml:space="preserve">город Калтан                                </t>
  </si>
  <si>
    <t xml:space="preserve">поселок Малиновка                            </t>
  </si>
  <si>
    <t xml:space="preserve">пгт. Крапивинский                        </t>
  </si>
  <si>
    <t xml:space="preserve">пгт. Зеленогорский </t>
  </si>
  <si>
    <t xml:space="preserve">село Борисово </t>
  </si>
  <si>
    <t>город Полысаево</t>
  </si>
  <si>
    <t xml:space="preserve">поселок Большой Керлегеш                     </t>
  </si>
  <si>
    <t>село Шарап</t>
  </si>
  <si>
    <t xml:space="preserve">город Прокопьевск                          </t>
  </si>
  <si>
    <t xml:space="preserve">поселок Золх </t>
  </si>
  <si>
    <t>поселок Красная Горка</t>
  </si>
  <si>
    <t xml:space="preserve">поселок Новостройка                          </t>
  </si>
  <si>
    <t xml:space="preserve">поселок Чистугаш </t>
  </si>
  <si>
    <t>пгт. Промышленная</t>
  </si>
  <si>
    <t>поселок станции Падунская</t>
  </si>
  <si>
    <t>поселок Плотниково</t>
  </si>
  <si>
    <t>поселок Центральный</t>
  </si>
  <si>
    <t>поселок Большая Натальевка</t>
  </si>
  <si>
    <t>поселок Макаракский</t>
  </si>
  <si>
    <t>поселок Берикульский</t>
  </si>
  <si>
    <t>поселок Новый Берикуль</t>
  </si>
  <si>
    <t>поселок Ржавчик</t>
  </si>
  <si>
    <t>город Кемерово</t>
  </si>
  <si>
    <t>город Мариинск</t>
  </si>
  <si>
    <t>пгт. Верх-Чебула</t>
  </si>
  <si>
    <t xml:space="preserve">город Осинники              </t>
  </si>
  <si>
    <t xml:space="preserve">поселок Тайжина                      </t>
  </si>
  <si>
    <t>город Юрга</t>
  </si>
  <si>
    <t>село Проскоково</t>
  </si>
  <si>
    <t>поселок станции Юрга 2-я</t>
  </si>
  <si>
    <t>поселок станции Арлюк</t>
  </si>
  <si>
    <t>деревня Пятково</t>
  </si>
  <si>
    <t>деревня Талая</t>
  </si>
  <si>
    <t>поселок Речной</t>
  </si>
  <si>
    <t>станция Тутальская, Яшкинский район</t>
  </si>
  <si>
    <t>поселок Сланцев рудник, Яшкинский район</t>
  </si>
  <si>
    <t>поселок Осоавиахим, Яшкинский район</t>
  </si>
  <si>
    <t>поселок Акация</t>
  </si>
  <si>
    <t>пгт. Яшкино</t>
  </si>
  <si>
    <t>поселок станции Литвиново</t>
  </si>
  <si>
    <t>пгт. Яя</t>
  </si>
  <si>
    <t>филиал "Энергосеть г. Белово"</t>
  </si>
  <si>
    <t>филиал "Энергосеть г. Анжеро-Судженска"</t>
  </si>
  <si>
    <t>филиал "Энергосеть г. Гурьевск"</t>
  </si>
  <si>
    <t>филиал "Энергосеть г. Калтана"</t>
  </si>
  <si>
    <t>филиал "Энергосеть г. Кемерово"</t>
  </si>
  <si>
    <t>филиал "Энергосеть г. Киселевска"</t>
  </si>
  <si>
    <t>филиал "Энергосеть Крапивинского района"</t>
  </si>
  <si>
    <t>филиал "Энергосеть г. Мариинска"</t>
  </si>
  <si>
    <t>филиал "Энергосеть г. Осинники"</t>
  </si>
  <si>
    <t>поселок шахты № 5</t>
  </si>
  <si>
    <t>поселок Красногорский</t>
  </si>
  <si>
    <t>филиал "Энергосеть г. Прокопьевска"</t>
  </si>
  <si>
    <t>филиал "Энергосеть пгт. Промышленная"</t>
  </si>
  <si>
    <t>филиал "Энергосеть г. Тайга"</t>
  </si>
  <si>
    <t>филиал "Энергосеть г. Таштагола"</t>
  </si>
  <si>
    <t>филиал "Энергосеть Тисульского района"</t>
  </si>
  <si>
    <t>филиал "Энергосеть г. Топки"</t>
  </si>
  <si>
    <t>филиал "Энергосеть пгт. Тяжинский"</t>
  </si>
  <si>
    <t>филиал "Энергосеть г. Юрга"</t>
  </si>
  <si>
    <t>филиал "Энергосеть пгт. Яшкино"</t>
  </si>
  <si>
    <t>филиал "Энергосеть пгт. Яя"</t>
  </si>
  <si>
    <t>филиал "Энергосеть г. Новокузнецка"</t>
  </si>
  <si>
    <t>город Новокузнецк</t>
  </si>
  <si>
    <t>Поселок 1-й</t>
  </si>
  <si>
    <t>поселок Постоянный</t>
  </si>
  <si>
    <t>поселок Шушталеп</t>
  </si>
  <si>
    <t>село Верх - Егос</t>
  </si>
  <si>
    <t>поселок Индустрия</t>
  </si>
  <si>
    <t>село Терентьевское</t>
  </si>
  <si>
    <t>деревня Ивановка</t>
  </si>
  <si>
    <t>деревня Кабаново</t>
  </si>
  <si>
    <t>село Каменка</t>
  </si>
  <si>
    <t>деревня Шевели</t>
  </si>
  <si>
    <t>деревня  Дмитриевка</t>
  </si>
  <si>
    <t>деревня Михайловка</t>
  </si>
  <si>
    <t>деревня Курск - Смоленка</t>
  </si>
  <si>
    <t>деревня Кураково</t>
  </si>
  <si>
    <t>село Усманка</t>
  </si>
  <si>
    <t>село Чумай</t>
  </si>
  <si>
    <t>поселок Октябрьский</t>
  </si>
  <si>
    <t>село Краснинское</t>
  </si>
  <si>
    <t>деревня Каменка</t>
  </si>
  <si>
    <t>Санаторий Тутальский</t>
  </si>
  <si>
    <t>село Поломошное</t>
  </si>
  <si>
    <t>разъезд 54 км</t>
  </si>
  <si>
    <t>деревня Каип</t>
  </si>
  <si>
    <t>деревня Милютино</t>
  </si>
  <si>
    <t>деревня Новороманово</t>
  </si>
  <si>
    <t>село Судженка</t>
  </si>
  <si>
    <t>село Поморцево</t>
  </si>
  <si>
    <t>с трёхфазными вводами (в колонках 4, 5, 6)</t>
  </si>
  <si>
    <t xml:space="preserve">со счётчиками подключёнными через трансф. тока </t>
  </si>
  <si>
    <t>Кол-во точек поставки  юр. лицам (без ОДПУ), всего 10=11+12+13+14+15+16</t>
  </si>
  <si>
    <t>учётов у юр.лиц из под ОДПУ (в колонках 12, 13, 15)</t>
  </si>
  <si>
    <t>филиал "Энергосеть г. Мыски"</t>
  </si>
  <si>
    <t>со счётчиками подключёнными через трансф. тока и напряжения</t>
  </si>
  <si>
    <t>поселок Белогородка</t>
  </si>
  <si>
    <t>поселок Благовещенка</t>
  </si>
  <si>
    <t>село Красные Орлы</t>
  </si>
  <si>
    <t>поселок Малопесчанка</t>
  </si>
  <si>
    <t>село Суслово</t>
  </si>
  <si>
    <t>поселок Таежно-Михайловка</t>
  </si>
  <si>
    <t>поселок Тутуяс</t>
  </si>
  <si>
    <t>город Мыски</t>
  </si>
  <si>
    <t>поселок Берензас</t>
  </si>
  <si>
    <t>поселок Бородино</t>
  </si>
  <si>
    <t>поселок Казас</t>
  </si>
  <si>
    <t>поселок Подобас</t>
  </si>
  <si>
    <t>поселок Сельхоз</t>
  </si>
  <si>
    <t>поселок Чуазас</t>
  </si>
  <si>
    <t>поселок Чувашка</t>
  </si>
  <si>
    <t>поселок Камешек</t>
  </si>
  <si>
    <t>поселок Кальчезас</t>
  </si>
  <si>
    <t>временно отключенных от сети  (в колонках 4, 5, 6)</t>
  </si>
  <si>
    <t>г.  Анжеро - Судженск</t>
  </si>
  <si>
    <t>село Протопопово</t>
  </si>
  <si>
    <t xml:space="preserve">пгт Каз </t>
  </si>
  <si>
    <t>пгт Мундыбаш</t>
  </si>
  <si>
    <t xml:space="preserve">пгт Спасск </t>
  </si>
  <si>
    <t xml:space="preserve">пгт Темиртау </t>
  </si>
  <si>
    <t>пгт Шерегеш</t>
  </si>
  <si>
    <t>ООО "Кузбасская энергосетевая компания"</t>
  </si>
  <si>
    <r>
      <rPr>
        <b/>
        <sz val="14"/>
        <rFont val="Times New Roman"/>
        <family val="1"/>
        <charset val="204"/>
      </rPr>
      <t>Кол-во многоквартирных домов</t>
    </r>
    <r>
      <rPr>
        <sz val="14"/>
        <rFont val="Times New Roman"/>
        <family val="1"/>
        <charset val="204"/>
      </rPr>
      <t xml:space="preserve"> (МКД с ОДПУ), всего </t>
    </r>
  </si>
  <si>
    <t>село Колыон</t>
  </si>
  <si>
    <t>село Святославка</t>
  </si>
  <si>
    <t>село Новославянка</t>
  </si>
  <si>
    <t>село Берикуль</t>
  </si>
  <si>
    <t>село Колмогорово</t>
  </si>
  <si>
    <t>поселок Хопкино</t>
  </si>
  <si>
    <t xml:space="preserve">поселок Алтамаш </t>
  </si>
  <si>
    <t>поселок Базанча</t>
  </si>
  <si>
    <t>поселок Верх-Кочура</t>
  </si>
  <si>
    <t>поселок Верхняя Александровка</t>
  </si>
  <si>
    <t>поселок Габовск</t>
  </si>
  <si>
    <t>поселок Калары</t>
  </si>
  <si>
    <t>поселок Кедровка</t>
  </si>
  <si>
    <t>поселок Килинск</t>
  </si>
  <si>
    <t>поселок Ключевой</t>
  </si>
  <si>
    <t>поселок Малый Лабыш</t>
  </si>
  <si>
    <t>поселок Мрассу</t>
  </si>
  <si>
    <t>поселок Нижний Сокол</t>
  </si>
  <si>
    <t>поселок Сокол</t>
  </si>
  <si>
    <t>поселок Сокушта</t>
  </si>
  <si>
    <t>поселок Сухаринка</t>
  </si>
  <si>
    <t>поселок Тельбес</t>
  </si>
  <si>
    <t xml:space="preserve">поселок Центральный </t>
  </si>
  <si>
    <t xml:space="preserve">поселок Чугунаш </t>
  </si>
  <si>
    <t xml:space="preserve">поселок Чулеш </t>
  </si>
  <si>
    <t xml:space="preserve">поселок Чушла </t>
  </si>
  <si>
    <t>поселок Якунинск</t>
  </si>
  <si>
    <t>село Майск</t>
  </si>
  <si>
    <t>село Талон</t>
  </si>
  <si>
    <t>поселок Ровенский</t>
  </si>
  <si>
    <t>село Улановка</t>
  </si>
  <si>
    <t>СНТ Верхняя Яя</t>
  </si>
  <si>
    <t>село Алчедат</t>
  </si>
  <si>
    <t>село Николаевка</t>
  </si>
  <si>
    <t xml:space="preserve">село Новорождественское </t>
  </si>
  <si>
    <t>поселок Степной</t>
  </si>
  <si>
    <t>поселок Старопестерево</t>
  </si>
  <si>
    <t>поселок Убинский</t>
  </si>
  <si>
    <t>деревня Вяземка, Ижморский р-н</t>
  </si>
  <si>
    <t>деревня Акимо-Анненка</t>
  </si>
  <si>
    <t>село Иверка</t>
  </si>
  <si>
    <t>поселок Судженка</t>
  </si>
  <si>
    <t>деревня Кайчак</t>
  </si>
  <si>
    <t>Информация о перечне зон деятельности  и количестве точек поставки с детализацией по населенным пунктам на 01.01.2022.</t>
  </si>
  <si>
    <t>пгт Белогорск</t>
  </si>
  <si>
    <t>поселок Большой Берчикуль</t>
  </si>
  <si>
    <t>поселок Верх Теш</t>
  </si>
  <si>
    <t xml:space="preserve">поселок Федоровка    </t>
  </si>
  <si>
    <t xml:space="preserve">поселок Заречный                              </t>
  </si>
  <si>
    <t xml:space="preserve">поселок Кульчаны                              </t>
  </si>
  <si>
    <t>село Красная Орловка</t>
  </si>
  <si>
    <t>село Пинигино (СНТ Черемушки)</t>
  </si>
  <si>
    <t>посёлок Сосновка</t>
  </si>
  <si>
    <t>посёлок Мало-Салаирский</t>
  </si>
  <si>
    <t>поселок Щегловский</t>
  </si>
  <si>
    <t>поселок Калининский</t>
  </si>
  <si>
    <t>поселок Смышляево</t>
  </si>
  <si>
    <t>поселок Свободный</t>
  </si>
  <si>
    <t>Новокузнецкий район</t>
  </si>
  <si>
    <t>город Таштагол</t>
  </si>
  <si>
    <t>поселок Тарлашка</t>
  </si>
  <si>
    <t>поселок Усть-Уруш</t>
  </si>
  <si>
    <t>поселок Чусовитино</t>
  </si>
  <si>
    <t>Березовское Сельское Поселение спк</t>
  </si>
  <si>
    <t xml:space="preserve">г. Топки </t>
  </si>
  <si>
    <t xml:space="preserve">разъезд 96 км </t>
  </si>
  <si>
    <t xml:space="preserve">деревня Александровка </t>
  </si>
  <si>
    <t xml:space="preserve">село Андреевка </t>
  </si>
  <si>
    <t xml:space="preserve">деревня Береговая </t>
  </si>
  <si>
    <t xml:space="preserve">село Березово </t>
  </si>
  <si>
    <t xml:space="preserve">деревня Воскресенка </t>
  </si>
  <si>
    <t xml:space="preserve">разъезд Дедюево </t>
  </si>
  <si>
    <t xml:space="preserve">деревня Денисово </t>
  </si>
  <si>
    <t xml:space="preserve">село Елыкаево </t>
  </si>
  <si>
    <t xml:space="preserve">деревня Журавлево </t>
  </si>
  <si>
    <t xml:space="preserve">ЗАО "Береговой" </t>
  </si>
  <si>
    <t xml:space="preserve">село Зарубино </t>
  </si>
  <si>
    <t xml:space="preserve">деревня Заря </t>
  </si>
  <si>
    <t xml:space="preserve">поселок Звездный </t>
  </si>
  <si>
    <t xml:space="preserve">деревня Камышная </t>
  </si>
  <si>
    <t xml:space="preserve">г. Кемерово </t>
  </si>
  <si>
    <t xml:space="preserve">Лесная поляна </t>
  </si>
  <si>
    <t xml:space="preserve">деревня Ляпки </t>
  </si>
  <si>
    <t xml:space="preserve">деревня Маручак </t>
  </si>
  <si>
    <t xml:space="preserve">СНТ "Маручак" </t>
  </si>
  <si>
    <t xml:space="preserve">поселок Металлплощадка </t>
  </si>
  <si>
    <t xml:space="preserve">поселок Новостройка </t>
  </si>
  <si>
    <t xml:space="preserve">СНТ "Березка" </t>
  </si>
  <si>
    <t xml:space="preserve">деревня Осиновка </t>
  </si>
  <si>
    <t xml:space="preserve">Промышленовское лесничество </t>
  </si>
  <si>
    <t xml:space="preserve">поселок Раздолье </t>
  </si>
  <si>
    <t xml:space="preserve">деревня Симаново </t>
  </si>
  <si>
    <t xml:space="preserve">СНТ "Цементник" </t>
  </si>
  <si>
    <t xml:space="preserve">деревня Старочервово </t>
  </si>
  <si>
    <t xml:space="preserve">деревня Сухово </t>
  </si>
  <si>
    <t xml:space="preserve">деревня Терехино </t>
  </si>
  <si>
    <t xml:space="preserve">село Черемичкино </t>
  </si>
  <si>
    <t xml:space="preserve">поселок Шишино </t>
  </si>
  <si>
    <t xml:space="preserve"> село Ягуново </t>
  </si>
  <si>
    <t xml:space="preserve">поселок Ясногорский </t>
  </si>
  <si>
    <t>город Междуреченск</t>
  </si>
  <si>
    <t>поселок Малышев Лог</t>
  </si>
  <si>
    <t xml:space="preserve">поселок Карагайлинский </t>
  </si>
  <si>
    <t xml:space="preserve">город Киселевск </t>
  </si>
  <si>
    <t xml:space="preserve">город Прокопьевск </t>
  </si>
  <si>
    <t xml:space="preserve">поселок Трудармейский </t>
  </si>
  <si>
    <t xml:space="preserve">поселок Мамаевский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</si>
</sst>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CC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/>
    </xf>
    <xf numFmtId="0" fontId="1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1" fontId="2" fillId="0" borderId="0" xfId="0" applyNumberFormat="1" applyFont="1" applyFill="1" applyAlignment="1">
      <alignment vertical="center"/>
    </xf>
    <xf numFmtId="0" fontId="1" fillId="0" borderId="16" xfId="0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2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/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 wrapText="1"/>
    </xf>
    <xf numFmtId="3" fontId="1" fillId="0" borderId="0" xfId="0" applyNumberFormat="1" applyFont="1" applyFill="1"/>
    <xf numFmtId="1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left" wrapText="1"/>
    </xf>
    <xf numFmtId="3" fontId="1" fillId="3" borderId="1" xfId="0" applyNumberFormat="1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 wrapText="1"/>
    </xf>
    <xf numFmtId="1" fontId="1" fillId="2" borderId="8" xfId="0" applyNumberFormat="1" applyFont="1" applyFill="1" applyBorder="1" applyAlignment="1">
      <alignment horizontal="left" vertical="top" wrapText="1"/>
    </xf>
    <xf numFmtId="1" fontId="1" fillId="2" borderId="8" xfId="0" applyNumberFormat="1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/>
    <xf numFmtId="1" fontId="1" fillId="2" borderId="8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vertical="center" wrapText="1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9" xfId="0" applyNumberFormat="1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/>
    </xf>
    <xf numFmtId="0" fontId="1" fillId="2" borderId="9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left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1" fontId="1" fillId="2" borderId="12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vertical="center" wrapText="1"/>
    </xf>
    <xf numFmtId="0" fontId="1" fillId="2" borderId="0" xfId="0" applyFont="1" applyFill="1" applyAlignment="1">
      <alignment vertical="center"/>
    </xf>
    <xf numFmtId="1" fontId="1" fillId="2" borderId="14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vertical="center"/>
    </xf>
    <xf numFmtId="0" fontId="1" fillId="2" borderId="11" xfId="0" applyNumberFormat="1" applyFont="1" applyFill="1" applyBorder="1" applyAlignment="1">
      <alignment horizontal="center" vertical="center" wrapText="1"/>
    </xf>
    <xf numFmtId="3" fontId="1" fillId="2" borderId="9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2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3" fontId="1" fillId="4" borderId="1" xfId="0" applyNumberFormat="1" applyFont="1" applyFill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right" vertical="center"/>
    </xf>
    <xf numFmtId="0" fontId="1" fillId="2" borderId="8" xfId="0" applyNumberFormat="1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295"/>
  <sheetViews>
    <sheetView tabSelected="1" topLeftCell="A258" zoomScale="90" zoomScaleNormal="90" workbookViewId="0">
      <selection activeCell="P201" sqref="P201"/>
    </sheetView>
  </sheetViews>
  <sheetFormatPr defaultRowHeight="18.75" x14ac:dyDescent="0.3"/>
  <cols>
    <col min="1" max="1" width="7.28515625" style="10" customWidth="1"/>
    <col min="2" max="2" width="41.5703125" style="9" customWidth="1"/>
    <col min="3" max="3" width="16.140625" style="24" customWidth="1"/>
    <col min="4" max="4" width="11" style="10" customWidth="1"/>
    <col min="5" max="5" width="10.5703125" style="10" customWidth="1"/>
    <col min="6" max="6" width="9.42578125" style="10" customWidth="1"/>
    <col min="7" max="8" width="10.5703125" style="10" customWidth="1"/>
    <col min="9" max="9" width="9.7109375" style="10" customWidth="1"/>
    <col min="10" max="10" width="16.28515625" style="10" customWidth="1"/>
    <col min="11" max="12" width="14.140625" style="10" customWidth="1"/>
    <col min="13" max="13" width="11.7109375" style="10" customWidth="1"/>
    <col min="14" max="14" width="10.140625" style="10" customWidth="1"/>
    <col min="15" max="15" width="10.85546875" style="10" customWidth="1"/>
    <col min="16" max="16" width="10.140625" style="10" customWidth="1"/>
    <col min="17" max="17" width="12.7109375" style="10" customWidth="1"/>
    <col min="18" max="18" width="11.42578125" style="10" customWidth="1"/>
    <col min="19" max="19" width="11.28515625" style="10" customWidth="1"/>
    <col min="20" max="20" width="10.5703125" style="10" customWidth="1"/>
    <col min="21" max="735" width="8.85546875" style="10"/>
    <col min="736" max="16384" width="9.140625" style="10"/>
  </cols>
  <sheetData>
    <row r="2" spans="1:22" x14ac:dyDescent="0.3">
      <c r="A2" s="111" t="s">
        <v>174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9"/>
      <c r="S2" s="9"/>
      <c r="T2" s="9"/>
    </row>
    <row r="3" spans="1:22" ht="24.6" customHeight="1" x14ac:dyDescent="0.3">
      <c r="A3" s="111" t="s">
        <v>219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</row>
    <row r="4" spans="1:22" ht="10.9" customHeight="1" x14ac:dyDescent="0.3">
      <c r="A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2" x14ac:dyDescent="0.3">
      <c r="A5" s="9"/>
      <c r="C5" s="37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</row>
    <row r="6" spans="1:22" x14ac:dyDescent="0.25">
      <c r="A6" s="102" t="s">
        <v>0</v>
      </c>
      <c r="B6" s="102" t="s">
        <v>18</v>
      </c>
      <c r="C6" s="102" t="s">
        <v>15</v>
      </c>
      <c r="D6" s="99" t="s">
        <v>8</v>
      </c>
      <c r="E6" s="100"/>
      <c r="F6" s="100"/>
      <c r="G6" s="100"/>
      <c r="H6" s="100"/>
      <c r="I6" s="101"/>
      <c r="J6" s="102" t="s">
        <v>145</v>
      </c>
      <c r="K6" s="99" t="s">
        <v>1</v>
      </c>
      <c r="L6" s="100"/>
      <c r="M6" s="100"/>
      <c r="N6" s="100"/>
      <c r="O6" s="100"/>
      <c r="P6" s="100"/>
      <c r="Q6" s="101"/>
      <c r="R6" s="102" t="s">
        <v>175</v>
      </c>
      <c r="S6" s="112" t="s">
        <v>1</v>
      </c>
      <c r="T6" s="112"/>
      <c r="U6" s="11"/>
    </row>
    <row r="7" spans="1:22" x14ac:dyDescent="0.25">
      <c r="A7" s="103"/>
      <c r="B7" s="103"/>
      <c r="C7" s="103"/>
      <c r="D7" s="102" t="s">
        <v>17</v>
      </c>
      <c r="E7" s="102" t="s">
        <v>9</v>
      </c>
      <c r="F7" s="102" t="s">
        <v>10</v>
      </c>
      <c r="G7" s="105" t="s">
        <v>13</v>
      </c>
      <c r="H7" s="106"/>
      <c r="I7" s="107"/>
      <c r="J7" s="103"/>
      <c r="K7" s="99" t="s">
        <v>2</v>
      </c>
      <c r="L7" s="100"/>
      <c r="M7" s="100"/>
      <c r="N7" s="101"/>
      <c r="O7" s="99" t="s">
        <v>3</v>
      </c>
      <c r="P7" s="101"/>
      <c r="Q7" s="29" t="s">
        <v>13</v>
      </c>
      <c r="R7" s="103"/>
      <c r="S7" s="102" t="s">
        <v>11</v>
      </c>
      <c r="T7" s="102" t="s">
        <v>12</v>
      </c>
      <c r="U7" s="11"/>
    </row>
    <row r="8" spans="1:22" ht="187.5" x14ac:dyDescent="0.25">
      <c r="A8" s="104"/>
      <c r="B8" s="104"/>
      <c r="C8" s="104"/>
      <c r="D8" s="104"/>
      <c r="E8" s="104"/>
      <c r="F8" s="104"/>
      <c r="G8" s="29" t="s">
        <v>143</v>
      </c>
      <c r="H8" s="29" t="s">
        <v>16</v>
      </c>
      <c r="I8" s="29" t="s">
        <v>166</v>
      </c>
      <c r="J8" s="104"/>
      <c r="K8" s="29" t="s">
        <v>148</v>
      </c>
      <c r="L8" s="29" t="s">
        <v>144</v>
      </c>
      <c r="M8" s="29" t="s">
        <v>4</v>
      </c>
      <c r="N8" s="29" t="s">
        <v>5</v>
      </c>
      <c r="O8" s="29" t="s">
        <v>6</v>
      </c>
      <c r="P8" s="29" t="s">
        <v>7</v>
      </c>
      <c r="Q8" s="29" t="s">
        <v>146</v>
      </c>
      <c r="R8" s="104"/>
      <c r="S8" s="104"/>
      <c r="T8" s="104"/>
      <c r="U8" s="113"/>
      <c r="V8" s="114"/>
    </row>
    <row r="9" spans="1:22" x14ac:dyDescent="0.25">
      <c r="A9" s="31">
        <v>1</v>
      </c>
      <c r="B9" s="31">
        <v>2</v>
      </c>
      <c r="C9" s="31">
        <v>3</v>
      </c>
      <c r="D9" s="31">
        <v>4</v>
      </c>
      <c r="E9" s="31">
        <v>5</v>
      </c>
      <c r="F9" s="31">
        <v>6</v>
      </c>
      <c r="G9" s="31">
        <v>7</v>
      </c>
      <c r="H9" s="31">
        <v>8</v>
      </c>
      <c r="I9" s="31">
        <v>9</v>
      </c>
      <c r="J9" s="31">
        <v>10</v>
      </c>
      <c r="K9" s="31">
        <v>11</v>
      </c>
      <c r="L9" s="31">
        <v>12</v>
      </c>
      <c r="M9" s="31">
        <v>13</v>
      </c>
      <c r="N9" s="31">
        <v>14</v>
      </c>
      <c r="O9" s="31">
        <v>15</v>
      </c>
      <c r="P9" s="31">
        <v>16</v>
      </c>
      <c r="Q9" s="31">
        <v>17</v>
      </c>
      <c r="R9" s="31">
        <v>18</v>
      </c>
      <c r="S9" s="31">
        <v>19</v>
      </c>
      <c r="T9" s="29">
        <v>20</v>
      </c>
      <c r="U9" s="11"/>
    </row>
    <row r="10" spans="1:22" s="13" customFormat="1" ht="24.6" customHeight="1" x14ac:dyDescent="0.25">
      <c r="A10" s="115" t="s">
        <v>36</v>
      </c>
      <c r="B10" s="115"/>
      <c r="C10" s="56">
        <f>D10+E10+F10</f>
        <v>226865</v>
      </c>
      <c r="D10" s="56">
        <f t="shared" ref="D10:I10" si="0">D24+D39+D48+D56+D59+D66+D75+D96+D110+D114+D122+D137+D147+D155+D188+D201+D242+D249+D267+D277+D288</f>
        <v>171420</v>
      </c>
      <c r="E10" s="56">
        <f t="shared" si="0"/>
        <v>29048</v>
      </c>
      <c r="F10" s="56">
        <f t="shared" si="0"/>
        <v>26397</v>
      </c>
      <c r="G10" s="56">
        <f t="shared" si="0"/>
        <v>21029</v>
      </c>
      <c r="H10" s="56">
        <f t="shared" si="0"/>
        <v>93955</v>
      </c>
      <c r="I10" s="56">
        <f t="shared" si="0"/>
        <v>6025</v>
      </c>
      <c r="J10" s="57">
        <f>K10+L10+M10+N10+O10+P10</f>
        <v>24642</v>
      </c>
      <c r="K10" s="56">
        <f t="shared" ref="K10:T10" si="1">K24+K39+K48+K56+K59+K66+K75+K96+K110+K114+K122+K137+K147+K155+K188+K201+K242+K249+K267+K277+K288</f>
        <v>213</v>
      </c>
      <c r="L10" s="56">
        <f t="shared" si="1"/>
        <v>5863</v>
      </c>
      <c r="M10" s="56">
        <f t="shared" si="1"/>
        <v>10240</v>
      </c>
      <c r="N10" s="56">
        <f t="shared" si="1"/>
        <v>45</v>
      </c>
      <c r="O10" s="56">
        <f t="shared" si="1"/>
        <v>7308</v>
      </c>
      <c r="P10" s="56">
        <f t="shared" si="1"/>
        <v>973</v>
      </c>
      <c r="Q10" s="56">
        <f t="shared" si="1"/>
        <v>2945</v>
      </c>
      <c r="R10" s="56">
        <f t="shared" si="1"/>
        <v>7066</v>
      </c>
      <c r="S10" s="56">
        <f t="shared" si="1"/>
        <v>7627</v>
      </c>
      <c r="T10" s="56">
        <f t="shared" si="1"/>
        <v>1494</v>
      </c>
      <c r="U10" s="12"/>
      <c r="V10" s="12"/>
    </row>
    <row r="11" spans="1:22" s="13" customFormat="1" ht="18" customHeight="1" x14ac:dyDescent="0.25">
      <c r="A11" s="58"/>
      <c r="B11" s="59" t="s">
        <v>94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1"/>
    </row>
    <row r="12" spans="1:22" s="13" customFormat="1" ht="18" customHeight="1" x14ac:dyDescent="0.25">
      <c r="A12" s="31">
        <v>1</v>
      </c>
      <c r="B12" s="32" t="s">
        <v>167</v>
      </c>
      <c r="C12" s="33">
        <f>D12+E12+F12</f>
        <v>15041</v>
      </c>
      <c r="D12" s="33">
        <v>11194</v>
      </c>
      <c r="E12" s="33">
        <v>1314</v>
      </c>
      <c r="F12" s="33">
        <v>2533</v>
      </c>
      <c r="G12" s="33">
        <v>689</v>
      </c>
      <c r="H12" s="33">
        <v>5726</v>
      </c>
      <c r="I12" s="33">
        <v>752</v>
      </c>
      <c r="J12" s="22">
        <f>K12+L12+M12+N12+O12+P12</f>
        <v>1514</v>
      </c>
      <c r="K12" s="33">
        <v>10</v>
      </c>
      <c r="L12" s="33">
        <v>293</v>
      </c>
      <c r="M12" s="33">
        <v>715</v>
      </c>
      <c r="N12" s="33">
        <v>0</v>
      </c>
      <c r="O12" s="33">
        <v>463</v>
      </c>
      <c r="P12" s="33">
        <v>33</v>
      </c>
      <c r="Q12" s="33">
        <v>191</v>
      </c>
      <c r="R12" s="33">
        <v>471</v>
      </c>
      <c r="S12" s="33">
        <v>446</v>
      </c>
      <c r="T12" s="33">
        <v>172</v>
      </c>
    </row>
    <row r="13" spans="1:22" s="13" customFormat="1" ht="18" customHeight="1" x14ac:dyDescent="0.25">
      <c r="A13" s="31">
        <v>2</v>
      </c>
      <c r="B13" s="32" t="s">
        <v>37</v>
      </c>
      <c r="C13" s="33">
        <f t="shared" ref="C13:C21" si="2">D13+E13+F13</f>
        <v>17</v>
      </c>
      <c r="D13" s="33">
        <v>13</v>
      </c>
      <c r="E13" s="33">
        <v>0</v>
      </c>
      <c r="F13" s="33">
        <v>4</v>
      </c>
      <c r="G13" s="33">
        <v>0</v>
      </c>
      <c r="H13" s="33">
        <v>15</v>
      </c>
      <c r="I13" s="33">
        <v>4</v>
      </c>
      <c r="J13" s="22">
        <f t="shared" ref="J13:J21" si="3">K13+L13+M13+N13+O13+P13</f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3">
        <v>0</v>
      </c>
      <c r="S13" s="33">
        <v>0</v>
      </c>
      <c r="T13" s="33">
        <v>0</v>
      </c>
    </row>
    <row r="14" spans="1:22" s="13" customFormat="1" ht="18" customHeight="1" x14ac:dyDescent="0.25">
      <c r="A14" s="31">
        <v>3</v>
      </c>
      <c r="B14" s="32" t="s">
        <v>38</v>
      </c>
      <c r="C14" s="33">
        <f t="shared" si="2"/>
        <v>28</v>
      </c>
      <c r="D14" s="33">
        <v>26</v>
      </c>
      <c r="E14" s="33">
        <v>0</v>
      </c>
      <c r="F14" s="33">
        <v>2</v>
      </c>
      <c r="G14" s="33">
        <v>0</v>
      </c>
      <c r="H14" s="33">
        <v>28</v>
      </c>
      <c r="I14" s="33">
        <v>0</v>
      </c>
      <c r="J14" s="22">
        <f t="shared" si="3"/>
        <v>6</v>
      </c>
      <c r="K14" s="33">
        <v>0</v>
      </c>
      <c r="L14" s="33">
        <v>0</v>
      </c>
      <c r="M14" s="33">
        <v>4</v>
      </c>
      <c r="N14" s="33">
        <v>0</v>
      </c>
      <c r="O14" s="33">
        <v>2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</row>
    <row r="15" spans="1:22" s="13" customFormat="1" ht="18" customHeight="1" x14ac:dyDescent="0.25">
      <c r="A15" s="31">
        <v>4</v>
      </c>
      <c r="B15" s="32" t="s">
        <v>39</v>
      </c>
      <c r="C15" s="33">
        <f t="shared" si="2"/>
        <v>285</v>
      </c>
      <c r="D15" s="33">
        <v>186</v>
      </c>
      <c r="E15" s="33">
        <v>0</v>
      </c>
      <c r="F15" s="33">
        <v>99</v>
      </c>
      <c r="G15" s="33">
        <v>20</v>
      </c>
      <c r="H15" s="33">
        <v>270</v>
      </c>
      <c r="I15" s="33">
        <v>10</v>
      </c>
      <c r="J15" s="22">
        <f t="shared" si="3"/>
        <v>8</v>
      </c>
      <c r="K15" s="33">
        <v>0</v>
      </c>
      <c r="L15" s="33">
        <v>0</v>
      </c>
      <c r="M15" s="33">
        <v>5</v>
      </c>
      <c r="N15" s="33">
        <v>0</v>
      </c>
      <c r="O15" s="33">
        <v>2</v>
      </c>
      <c r="P15" s="33">
        <v>1</v>
      </c>
      <c r="Q15" s="33">
        <v>0</v>
      </c>
      <c r="R15" s="33">
        <v>0</v>
      </c>
      <c r="S15" s="33">
        <v>0</v>
      </c>
      <c r="T15" s="33">
        <v>0</v>
      </c>
    </row>
    <row r="16" spans="1:22" s="13" customFormat="1" ht="18" customHeight="1" x14ac:dyDescent="0.25">
      <c r="A16" s="31">
        <v>5</v>
      </c>
      <c r="B16" s="32" t="s">
        <v>40</v>
      </c>
      <c r="C16" s="33">
        <f t="shared" si="2"/>
        <v>18</v>
      </c>
      <c r="D16" s="33">
        <v>13</v>
      </c>
      <c r="E16" s="33">
        <v>0</v>
      </c>
      <c r="F16" s="33">
        <v>5</v>
      </c>
      <c r="G16" s="33">
        <v>0</v>
      </c>
      <c r="H16" s="33">
        <v>17</v>
      </c>
      <c r="I16" s="33">
        <v>1</v>
      </c>
      <c r="J16" s="22">
        <f t="shared" si="3"/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3">
        <v>0</v>
      </c>
      <c r="T16" s="33">
        <v>0</v>
      </c>
    </row>
    <row r="17" spans="1:20" s="13" customFormat="1" ht="18" customHeight="1" x14ac:dyDescent="0.25">
      <c r="A17" s="31">
        <v>6</v>
      </c>
      <c r="B17" s="32" t="s">
        <v>44</v>
      </c>
      <c r="C17" s="33">
        <f t="shared" si="2"/>
        <v>925</v>
      </c>
      <c r="D17" s="33">
        <v>453</v>
      </c>
      <c r="E17" s="33">
        <v>224</v>
      </c>
      <c r="F17" s="33">
        <v>248</v>
      </c>
      <c r="G17" s="33">
        <v>77</v>
      </c>
      <c r="H17" s="33">
        <v>738</v>
      </c>
      <c r="I17" s="33">
        <v>34</v>
      </c>
      <c r="J17" s="22">
        <f t="shared" si="3"/>
        <v>83</v>
      </c>
      <c r="K17" s="33">
        <v>2</v>
      </c>
      <c r="L17" s="33">
        <v>16</v>
      </c>
      <c r="M17" s="33">
        <v>30</v>
      </c>
      <c r="N17" s="33">
        <v>0</v>
      </c>
      <c r="O17" s="33">
        <v>23</v>
      </c>
      <c r="P17" s="33">
        <v>12</v>
      </c>
      <c r="Q17" s="33">
        <v>13</v>
      </c>
      <c r="R17" s="33">
        <v>32</v>
      </c>
      <c r="S17" s="33">
        <v>36</v>
      </c>
      <c r="T17" s="33">
        <v>6</v>
      </c>
    </row>
    <row r="18" spans="1:20" s="13" customFormat="1" ht="18" customHeight="1" x14ac:dyDescent="0.25">
      <c r="A18" s="31">
        <v>7</v>
      </c>
      <c r="B18" s="32" t="s">
        <v>41</v>
      </c>
      <c r="C18" s="33">
        <f t="shared" si="2"/>
        <v>106</v>
      </c>
      <c r="D18" s="33">
        <v>75</v>
      </c>
      <c r="E18" s="33">
        <v>11</v>
      </c>
      <c r="F18" s="33">
        <v>20</v>
      </c>
      <c r="G18" s="33">
        <v>19</v>
      </c>
      <c r="H18" s="33">
        <v>49</v>
      </c>
      <c r="I18" s="33">
        <v>4</v>
      </c>
      <c r="J18" s="22">
        <f t="shared" si="3"/>
        <v>27</v>
      </c>
      <c r="K18" s="33">
        <v>0</v>
      </c>
      <c r="L18" s="33">
        <v>12</v>
      </c>
      <c r="M18" s="33">
        <v>10</v>
      </c>
      <c r="N18" s="33">
        <v>0</v>
      </c>
      <c r="O18" s="33">
        <v>4</v>
      </c>
      <c r="P18" s="33">
        <v>1</v>
      </c>
      <c r="Q18" s="33">
        <v>0</v>
      </c>
      <c r="R18" s="33">
        <v>11</v>
      </c>
      <c r="S18" s="33">
        <v>11</v>
      </c>
      <c r="T18" s="33">
        <v>0</v>
      </c>
    </row>
    <row r="19" spans="1:20" s="13" customFormat="1" ht="18" customHeight="1" x14ac:dyDescent="0.25">
      <c r="A19" s="31">
        <v>8</v>
      </c>
      <c r="B19" s="32" t="s">
        <v>42</v>
      </c>
      <c r="C19" s="33">
        <f t="shared" si="2"/>
        <v>117</v>
      </c>
      <c r="D19" s="33">
        <v>79</v>
      </c>
      <c r="E19" s="33">
        <v>0</v>
      </c>
      <c r="F19" s="33">
        <v>38</v>
      </c>
      <c r="G19" s="33">
        <v>1</v>
      </c>
      <c r="H19" s="33">
        <v>110</v>
      </c>
      <c r="I19" s="33">
        <v>17</v>
      </c>
      <c r="J19" s="22">
        <f t="shared" si="3"/>
        <v>1</v>
      </c>
      <c r="K19" s="33">
        <v>0</v>
      </c>
      <c r="L19" s="33">
        <v>0</v>
      </c>
      <c r="M19" s="33">
        <v>1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</row>
    <row r="20" spans="1:20" s="13" customFormat="1" ht="18" customHeight="1" x14ac:dyDescent="0.25">
      <c r="A20" s="31">
        <v>9</v>
      </c>
      <c r="B20" s="32" t="s">
        <v>43</v>
      </c>
      <c r="C20" s="33">
        <f t="shared" si="2"/>
        <v>171</v>
      </c>
      <c r="D20" s="33">
        <v>147</v>
      </c>
      <c r="E20" s="33">
        <v>1</v>
      </c>
      <c r="F20" s="33">
        <v>23</v>
      </c>
      <c r="G20" s="33">
        <v>7</v>
      </c>
      <c r="H20" s="33">
        <v>166</v>
      </c>
      <c r="I20" s="33">
        <v>5</v>
      </c>
      <c r="J20" s="22">
        <f t="shared" si="3"/>
        <v>11</v>
      </c>
      <c r="K20" s="33">
        <v>0</v>
      </c>
      <c r="L20" s="33">
        <v>3</v>
      </c>
      <c r="M20" s="33">
        <v>5</v>
      </c>
      <c r="N20" s="33">
        <v>0</v>
      </c>
      <c r="O20" s="33">
        <v>2</v>
      </c>
      <c r="P20" s="33">
        <v>1</v>
      </c>
      <c r="Q20" s="33">
        <v>0</v>
      </c>
      <c r="R20" s="33">
        <v>0</v>
      </c>
      <c r="S20" s="33">
        <v>0</v>
      </c>
      <c r="T20" s="33">
        <v>0</v>
      </c>
    </row>
    <row r="21" spans="1:20" s="13" customFormat="1" ht="18" customHeight="1" x14ac:dyDescent="0.25">
      <c r="A21" s="31">
        <v>10</v>
      </c>
      <c r="B21" s="32" t="s">
        <v>205</v>
      </c>
      <c r="C21" s="33">
        <f t="shared" si="2"/>
        <v>39</v>
      </c>
      <c r="D21" s="33">
        <v>35</v>
      </c>
      <c r="E21" s="33">
        <v>0</v>
      </c>
      <c r="F21" s="33">
        <v>4</v>
      </c>
      <c r="G21" s="33">
        <v>0</v>
      </c>
      <c r="H21" s="33">
        <v>39</v>
      </c>
      <c r="I21" s="33">
        <v>0</v>
      </c>
      <c r="J21" s="22">
        <f t="shared" si="3"/>
        <v>4</v>
      </c>
      <c r="K21" s="33">
        <v>0</v>
      </c>
      <c r="L21" s="33">
        <v>0</v>
      </c>
      <c r="M21" s="33">
        <v>3</v>
      </c>
      <c r="N21" s="33">
        <v>0</v>
      </c>
      <c r="O21" s="33">
        <v>0</v>
      </c>
      <c r="P21" s="33">
        <v>1</v>
      </c>
      <c r="Q21" s="33">
        <v>0</v>
      </c>
      <c r="R21" s="33">
        <v>0</v>
      </c>
      <c r="S21" s="33">
        <v>0</v>
      </c>
      <c r="T21" s="33">
        <v>0</v>
      </c>
    </row>
    <row r="22" spans="1:20" s="13" customFormat="1" ht="18" customHeight="1" x14ac:dyDescent="0.25">
      <c r="A22" s="31">
        <v>11</v>
      </c>
      <c r="B22" s="32" t="s">
        <v>206</v>
      </c>
      <c r="C22" s="33">
        <f t="shared" ref="C22" si="4">D22+E22+F22</f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22">
        <f t="shared" ref="J22" si="5">K22+L22+M22+N22+O22+P22</f>
        <v>2</v>
      </c>
      <c r="K22" s="33">
        <v>0</v>
      </c>
      <c r="L22" s="33">
        <v>0</v>
      </c>
      <c r="M22" s="33">
        <v>2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</row>
    <row r="23" spans="1:20" s="13" customFormat="1" ht="18" customHeight="1" x14ac:dyDescent="0.25">
      <c r="A23" s="31">
        <v>12</v>
      </c>
      <c r="B23" s="32" t="s">
        <v>207</v>
      </c>
      <c r="C23" s="33">
        <f t="shared" ref="C23" si="6">D23+E23+F23</f>
        <v>51</v>
      </c>
      <c r="D23" s="33">
        <v>6</v>
      </c>
      <c r="E23" s="33">
        <v>1</v>
      </c>
      <c r="F23" s="33">
        <v>44</v>
      </c>
      <c r="G23" s="33">
        <v>4</v>
      </c>
      <c r="H23" s="33">
        <v>48</v>
      </c>
      <c r="I23" s="33">
        <v>1</v>
      </c>
      <c r="J23" s="22">
        <f t="shared" ref="J23" si="7">K23+L23+M23+N23+O23+P23</f>
        <v>1</v>
      </c>
      <c r="K23" s="33">
        <v>0</v>
      </c>
      <c r="L23" s="33">
        <v>1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33">
        <v>0</v>
      </c>
    </row>
    <row r="24" spans="1:20" s="12" customFormat="1" ht="18" customHeight="1" x14ac:dyDescent="0.25">
      <c r="A24" s="108" t="s">
        <v>14</v>
      </c>
      <c r="B24" s="108"/>
      <c r="C24" s="33">
        <f>D24+E24+F24</f>
        <v>16798</v>
      </c>
      <c r="D24" s="22">
        <f>SUM(D12:D23)</f>
        <v>12227</v>
      </c>
      <c r="E24" s="22">
        <f t="shared" ref="E24:I24" si="8">SUM(E12:E23)</f>
        <v>1551</v>
      </c>
      <c r="F24" s="22">
        <f t="shared" si="8"/>
        <v>3020</v>
      </c>
      <c r="G24" s="22">
        <f t="shared" si="8"/>
        <v>817</v>
      </c>
      <c r="H24" s="22">
        <f t="shared" si="8"/>
        <v>7206</v>
      </c>
      <c r="I24" s="22">
        <f t="shared" si="8"/>
        <v>828</v>
      </c>
      <c r="J24" s="22">
        <f t="shared" ref="J24" si="9">K24+L24+M24+N24+O24+P24</f>
        <v>1657</v>
      </c>
      <c r="K24" s="22">
        <f t="shared" ref="K24" si="10">SUM(K12:K23)</f>
        <v>12</v>
      </c>
      <c r="L24" s="22">
        <f t="shared" ref="L24:P24" si="11">SUM(L12:L23)</f>
        <v>325</v>
      </c>
      <c r="M24" s="22">
        <f t="shared" si="11"/>
        <v>775</v>
      </c>
      <c r="N24" s="22">
        <f t="shared" si="11"/>
        <v>0</v>
      </c>
      <c r="O24" s="22">
        <f t="shared" si="11"/>
        <v>496</v>
      </c>
      <c r="P24" s="22">
        <f t="shared" si="11"/>
        <v>49</v>
      </c>
      <c r="Q24" s="22">
        <f t="shared" ref="Q24" si="12">SUM(Q12:Q23)</f>
        <v>204</v>
      </c>
      <c r="R24" s="22">
        <f t="shared" ref="R24" si="13">SUM(R12:R23)</f>
        <v>514</v>
      </c>
      <c r="S24" s="22">
        <f t="shared" ref="S24" si="14">SUM(S12:S23)</f>
        <v>493</v>
      </c>
      <c r="T24" s="22">
        <f t="shared" ref="T24" si="15">SUM(T12:T23)</f>
        <v>178</v>
      </c>
    </row>
    <row r="25" spans="1:20" s="13" customFormat="1" ht="18" customHeight="1" x14ac:dyDescent="0.25">
      <c r="A25" s="62"/>
      <c r="B25" s="116" t="s">
        <v>93</v>
      </c>
      <c r="C25" s="96"/>
      <c r="D25" s="96"/>
      <c r="E25" s="96"/>
      <c r="F25" s="96"/>
      <c r="G25" s="96"/>
      <c r="H25" s="96"/>
      <c r="I25" s="96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14"/>
    </row>
    <row r="26" spans="1:20" s="13" customFormat="1" ht="18" customHeight="1" x14ac:dyDescent="0.25">
      <c r="A26" s="31">
        <v>1</v>
      </c>
      <c r="B26" s="32" t="s">
        <v>45</v>
      </c>
      <c r="C26" s="33">
        <f t="shared" ref="C26:C38" si="16">D26+E26+F26</f>
        <v>16483</v>
      </c>
      <c r="D26" s="33">
        <v>15593</v>
      </c>
      <c r="E26" s="33">
        <v>882</v>
      </c>
      <c r="F26" s="33">
        <v>8</v>
      </c>
      <c r="G26" s="33">
        <v>772</v>
      </c>
      <c r="H26" s="33">
        <v>7872</v>
      </c>
      <c r="I26" s="33">
        <v>182</v>
      </c>
      <c r="J26" s="22">
        <f>K26+L26+M26+N26+O26+P26</f>
        <v>1748</v>
      </c>
      <c r="K26" s="33">
        <v>5</v>
      </c>
      <c r="L26" s="33">
        <v>324</v>
      </c>
      <c r="M26" s="33">
        <v>750</v>
      </c>
      <c r="N26" s="33">
        <v>0</v>
      </c>
      <c r="O26" s="33">
        <v>528</v>
      </c>
      <c r="P26" s="33">
        <v>141</v>
      </c>
      <c r="Q26" s="33">
        <v>226</v>
      </c>
      <c r="R26" s="33">
        <v>394</v>
      </c>
      <c r="S26" s="33">
        <v>523</v>
      </c>
      <c r="T26" s="33">
        <v>53</v>
      </c>
    </row>
    <row r="27" spans="1:20" s="13" customFormat="1" ht="18" customHeight="1" x14ac:dyDescent="0.25">
      <c r="A27" s="31">
        <v>2</v>
      </c>
      <c r="B27" s="32" t="s">
        <v>19</v>
      </c>
      <c r="C27" s="33">
        <f t="shared" si="16"/>
        <v>1272</v>
      </c>
      <c r="D27" s="33">
        <v>1032</v>
      </c>
      <c r="E27" s="33">
        <v>238</v>
      </c>
      <c r="F27" s="33">
        <v>2</v>
      </c>
      <c r="G27" s="33">
        <v>220</v>
      </c>
      <c r="H27" s="33">
        <v>1156</v>
      </c>
      <c r="I27" s="33">
        <v>1</v>
      </c>
      <c r="J27" s="22">
        <f t="shared" ref="J27:J38" si="17">K27+L27+M27+N27+O27+P27</f>
        <v>230</v>
      </c>
      <c r="K27" s="33">
        <v>6</v>
      </c>
      <c r="L27" s="33">
        <v>51</v>
      </c>
      <c r="M27" s="33">
        <v>98</v>
      </c>
      <c r="N27" s="33">
        <v>0</v>
      </c>
      <c r="O27" s="33">
        <v>61</v>
      </c>
      <c r="P27" s="33">
        <v>14</v>
      </c>
      <c r="Q27" s="33">
        <v>19</v>
      </c>
      <c r="R27" s="33">
        <v>92</v>
      </c>
      <c r="S27" s="33">
        <v>113</v>
      </c>
      <c r="T27" s="33">
        <v>1</v>
      </c>
    </row>
    <row r="28" spans="1:20" s="13" customFormat="1" ht="18" customHeight="1" x14ac:dyDescent="0.25">
      <c r="A28" s="31">
        <v>3</v>
      </c>
      <c r="B28" s="32" t="s">
        <v>20</v>
      </c>
      <c r="C28" s="33">
        <f t="shared" si="16"/>
        <v>2327</v>
      </c>
      <c r="D28" s="33">
        <v>2271</v>
      </c>
      <c r="E28" s="33">
        <v>56</v>
      </c>
      <c r="F28" s="33"/>
      <c r="G28" s="33">
        <v>107</v>
      </c>
      <c r="H28" s="33">
        <v>1247</v>
      </c>
      <c r="I28" s="33">
        <v>15</v>
      </c>
      <c r="J28" s="22">
        <f t="shared" si="17"/>
        <v>234</v>
      </c>
      <c r="K28" s="33">
        <v>0</v>
      </c>
      <c r="L28" s="33">
        <v>42</v>
      </c>
      <c r="M28" s="33">
        <v>98</v>
      </c>
      <c r="N28" s="33">
        <v>0</v>
      </c>
      <c r="O28" s="33">
        <v>71</v>
      </c>
      <c r="P28" s="33">
        <v>23</v>
      </c>
      <c r="Q28" s="33">
        <v>13</v>
      </c>
      <c r="R28" s="33">
        <v>83</v>
      </c>
      <c r="S28" s="33">
        <v>108</v>
      </c>
      <c r="T28" s="33">
        <v>3</v>
      </c>
    </row>
    <row r="29" spans="1:20" s="13" customFormat="1" ht="18" customHeight="1" x14ac:dyDescent="0.25">
      <c r="A29" s="31">
        <v>4</v>
      </c>
      <c r="B29" s="32" t="s">
        <v>21</v>
      </c>
      <c r="C29" s="33">
        <f t="shared" si="16"/>
        <v>1631</v>
      </c>
      <c r="D29" s="33">
        <v>1619</v>
      </c>
      <c r="E29" s="33">
        <v>12</v>
      </c>
      <c r="F29" s="33"/>
      <c r="G29" s="33">
        <v>70</v>
      </c>
      <c r="H29" s="33">
        <v>1606</v>
      </c>
      <c r="I29" s="33">
        <v>5</v>
      </c>
      <c r="J29" s="22">
        <f t="shared" si="17"/>
        <v>228</v>
      </c>
      <c r="K29" s="33">
        <v>0</v>
      </c>
      <c r="L29" s="33">
        <v>29</v>
      </c>
      <c r="M29" s="33">
        <v>103</v>
      </c>
      <c r="N29" s="33">
        <v>0</v>
      </c>
      <c r="O29" s="33">
        <v>75</v>
      </c>
      <c r="P29" s="33">
        <v>21</v>
      </c>
      <c r="Q29" s="33">
        <v>19</v>
      </c>
      <c r="R29" s="33">
        <v>132</v>
      </c>
      <c r="S29" s="33">
        <v>146</v>
      </c>
      <c r="T29" s="33">
        <v>2</v>
      </c>
    </row>
    <row r="30" spans="1:20" s="13" customFormat="1" ht="18" customHeight="1" x14ac:dyDescent="0.25">
      <c r="A30" s="49">
        <v>5</v>
      </c>
      <c r="B30" s="35" t="s">
        <v>22</v>
      </c>
      <c r="C30" s="33">
        <f t="shared" si="16"/>
        <v>216</v>
      </c>
      <c r="D30" s="22">
        <v>216</v>
      </c>
      <c r="E30" s="22"/>
      <c r="F30" s="22"/>
      <c r="G30" s="22">
        <v>2</v>
      </c>
      <c r="H30" s="22">
        <v>213</v>
      </c>
      <c r="I30" s="22"/>
      <c r="J30" s="22">
        <f t="shared" si="17"/>
        <v>3</v>
      </c>
      <c r="K30" s="22">
        <v>0</v>
      </c>
      <c r="L30" s="22">
        <v>0</v>
      </c>
      <c r="M30" s="22">
        <v>2</v>
      </c>
      <c r="N30" s="22">
        <v>0</v>
      </c>
      <c r="O30" s="22">
        <v>1</v>
      </c>
      <c r="P30" s="22">
        <v>0</v>
      </c>
      <c r="Q30" s="22">
        <v>0</v>
      </c>
      <c r="R30" s="33">
        <v>0</v>
      </c>
      <c r="S30" s="33">
        <v>0</v>
      </c>
      <c r="T30" s="33">
        <v>0</v>
      </c>
    </row>
    <row r="31" spans="1:20" s="13" customFormat="1" ht="18" customHeight="1" x14ac:dyDescent="0.25">
      <c r="A31" s="49">
        <v>6</v>
      </c>
      <c r="B31" s="35" t="s">
        <v>142</v>
      </c>
      <c r="C31" s="33">
        <f t="shared" si="16"/>
        <v>0</v>
      </c>
      <c r="D31" s="22"/>
      <c r="E31" s="22"/>
      <c r="F31" s="22"/>
      <c r="G31" s="22"/>
      <c r="H31" s="22"/>
      <c r="I31" s="22"/>
      <c r="J31" s="22">
        <f t="shared" si="17"/>
        <v>1</v>
      </c>
      <c r="K31" s="22">
        <v>0</v>
      </c>
      <c r="L31" s="22">
        <v>0</v>
      </c>
      <c r="M31" s="22">
        <v>1</v>
      </c>
      <c r="N31" s="22">
        <v>0</v>
      </c>
      <c r="O31" s="22">
        <v>0</v>
      </c>
      <c r="P31" s="22">
        <v>0</v>
      </c>
      <c r="Q31" s="22">
        <v>0</v>
      </c>
      <c r="R31" s="33">
        <v>0</v>
      </c>
      <c r="S31" s="33">
        <v>0</v>
      </c>
      <c r="T31" s="33">
        <v>0</v>
      </c>
    </row>
    <row r="32" spans="1:20" s="13" customFormat="1" ht="18" customHeight="1" x14ac:dyDescent="0.25">
      <c r="A32" s="49">
        <v>6</v>
      </c>
      <c r="B32" s="35" t="s">
        <v>212</v>
      </c>
      <c r="C32" s="33">
        <f t="shared" si="16"/>
        <v>125</v>
      </c>
      <c r="D32" s="22">
        <v>120</v>
      </c>
      <c r="E32" s="22">
        <v>4</v>
      </c>
      <c r="F32" s="22">
        <v>1</v>
      </c>
      <c r="G32" s="22">
        <v>2</v>
      </c>
      <c r="H32" s="22">
        <v>3</v>
      </c>
      <c r="I32" s="22">
        <v>1</v>
      </c>
      <c r="J32" s="22">
        <f t="shared" si="17"/>
        <v>1</v>
      </c>
      <c r="K32" s="22">
        <v>0</v>
      </c>
      <c r="L32" s="22">
        <v>0</v>
      </c>
      <c r="M32" s="22">
        <v>1</v>
      </c>
      <c r="N32" s="22">
        <v>0</v>
      </c>
      <c r="O32" s="22">
        <v>0</v>
      </c>
      <c r="P32" s="22">
        <v>0</v>
      </c>
      <c r="Q32" s="22">
        <v>0</v>
      </c>
      <c r="R32" s="33">
        <v>0</v>
      </c>
      <c r="S32" s="33">
        <v>0</v>
      </c>
      <c r="T32" s="33">
        <v>0</v>
      </c>
    </row>
    <row r="33" spans="1:20" s="13" customFormat="1" ht="18" customHeight="1" x14ac:dyDescent="0.25">
      <c r="A33" s="49">
        <v>7</v>
      </c>
      <c r="B33" s="35" t="s">
        <v>213</v>
      </c>
      <c r="C33" s="33">
        <f t="shared" si="16"/>
        <v>219</v>
      </c>
      <c r="D33" s="22">
        <v>218</v>
      </c>
      <c r="E33" s="22">
        <v>1</v>
      </c>
      <c r="F33" s="22"/>
      <c r="G33" s="22">
        <v>2</v>
      </c>
      <c r="H33" s="22">
        <v>1</v>
      </c>
      <c r="I33" s="22">
        <v>4</v>
      </c>
      <c r="J33" s="22">
        <f t="shared" si="17"/>
        <v>1</v>
      </c>
      <c r="K33" s="22">
        <v>0</v>
      </c>
      <c r="L33" s="22">
        <v>0</v>
      </c>
      <c r="M33" s="22">
        <v>1</v>
      </c>
      <c r="N33" s="22">
        <v>0</v>
      </c>
      <c r="O33" s="22">
        <v>0</v>
      </c>
      <c r="P33" s="22">
        <v>0</v>
      </c>
      <c r="Q33" s="22">
        <v>0</v>
      </c>
      <c r="R33" s="33">
        <v>0</v>
      </c>
      <c r="S33" s="33">
        <v>0</v>
      </c>
      <c r="T33" s="33">
        <v>0</v>
      </c>
    </row>
    <row r="34" spans="1:20" s="13" customFormat="1" ht="18" customHeight="1" x14ac:dyDescent="0.25">
      <c r="A34" s="49">
        <v>8</v>
      </c>
      <c r="B34" s="35" t="s">
        <v>211</v>
      </c>
      <c r="C34" s="33">
        <f t="shared" si="16"/>
        <v>0</v>
      </c>
      <c r="D34" s="22"/>
      <c r="E34" s="22"/>
      <c r="F34" s="22"/>
      <c r="G34" s="22"/>
      <c r="H34" s="22"/>
      <c r="I34" s="22"/>
      <c r="J34" s="22">
        <f t="shared" si="17"/>
        <v>2</v>
      </c>
      <c r="K34" s="22">
        <v>0</v>
      </c>
      <c r="L34" s="22">
        <v>0</v>
      </c>
      <c r="M34" s="22">
        <v>2</v>
      </c>
      <c r="N34" s="22">
        <v>0</v>
      </c>
      <c r="O34" s="22">
        <v>0</v>
      </c>
      <c r="P34" s="22">
        <v>0</v>
      </c>
      <c r="Q34" s="22">
        <v>0</v>
      </c>
      <c r="R34" s="33">
        <v>0</v>
      </c>
      <c r="S34" s="33">
        <v>0</v>
      </c>
      <c r="T34" s="33">
        <v>0</v>
      </c>
    </row>
    <row r="35" spans="1:20" s="13" customFormat="1" ht="18" customHeight="1" x14ac:dyDescent="0.25">
      <c r="A35" s="49">
        <v>9</v>
      </c>
      <c r="B35" s="50" t="s">
        <v>102</v>
      </c>
      <c r="C35" s="33">
        <f t="shared" si="16"/>
        <v>32</v>
      </c>
      <c r="D35" s="33">
        <v>30</v>
      </c>
      <c r="E35" s="33"/>
      <c r="F35" s="33">
        <v>2</v>
      </c>
      <c r="G35" s="33"/>
      <c r="H35" s="33">
        <v>31</v>
      </c>
      <c r="I35" s="33"/>
      <c r="J35" s="22">
        <f t="shared" si="17"/>
        <v>1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3">
        <v>1</v>
      </c>
      <c r="Q35" s="33">
        <v>0</v>
      </c>
      <c r="R35" s="33">
        <v>0</v>
      </c>
      <c r="S35" s="33">
        <v>0</v>
      </c>
      <c r="T35" s="33">
        <v>0</v>
      </c>
    </row>
    <row r="36" spans="1:20" s="13" customFormat="1" ht="18" customHeight="1" x14ac:dyDescent="0.25">
      <c r="A36" s="49">
        <v>10</v>
      </c>
      <c r="B36" s="50" t="s">
        <v>103</v>
      </c>
      <c r="C36" s="33">
        <f t="shared" si="16"/>
        <v>1027</v>
      </c>
      <c r="D36" s="33">
        <v>1001</v>
      </c>
      <c r="E36" s="33">
        <v>1</v>
      </c>
      <c r="F36" s="33">
        <v>25</v>
      </c>
      <c r="G36" s="33">
        <v>73</v>
      </c>
      <c r="H36" s="33">
        <v>965</v>
      </c>
      <c r="I36" s="33"/>
      <c r="J36" s="22">
        <f t="shared" si="17"/>
        <v>20</v>
      </c>
      <c r="K36" s="33">
        <v>1</v>
      </c>
      <c r="L36" s="33">
        <v>5</v>
      </c>
      <c r="M36" s="33">
        <v>11</v>
      </c>
      <c r="N36" s="33">
        <v>0</v>
      </c>
      <c r="O36" s="33">
        <v>3</v>
      </c>
      <c r="P36" s="33">
        <v>0</v>
      </c>
      <c r="Q36" s="33">
        <v>0</v>
      </c>
      <c r="R36" s="33">
        <v>0</v>
      </c>
      <c r="S36" s="33">
        <v>0</v>
      </c>
      <c r="T36" s="33">
        <v>0</v>
      </c>
    </row>
    <row r="37" spans="1:20" s="13" customFormat="1" ht="18" customHeight="1" x14ac:dyDescent="0.25">
      <c r="A37" s="49">
        <v>11</v>
      </c>
      <c r="B37" s="50" t="s">
        <v>57</v>
      </c>
      <c r="C37" s="33">
        <f t="shared" si="16"/>
        <v>6052</v>
      </c>
      <c r="D37" s="33">
        <v>4282</v>
      </c>
      <c r="E37" s="33">
        <v>1415</v>
      </c>
      <c r="F37" s="33">
        <v>355</v>
      </c>
      <c r="G37" s="33">
        <v>423</v>
      </c>
      <c r="H37" s="33">
        <v>2209</v>
      </c>
      <c r="I37" s="33">
        <v>2</v>
      </c>
      <c r="J37" s="22">
        <f t="shared" si="17"/>
        <v>462</v>
      </c>
      <c r="K37" s="33">
        <v>13</v>
      </c>
      <c r="L37" s="33">
        <v>76</v>
      </c>
      <c r="M37" s="33">
        <v>240</v>
      </c>
      <c r="N37" s="33">
        <v>0</v>
      </c>
      <c r="O37" s="33">
        <v>132</v>
      </c>
      <c r="P37" s="33">
        <v>1</v>
      </c>
      <c r="Q37" s="33">
        <v>113</v>
      </c>
      <c r="R37" s="33">
        <v>186</v>
      </c>
      <c r="S37" s="33">
        <v>126</v>
      </c>
      <c r="T37" s="33">
        <v>123</v>
      </c>
    </row>
    <row r="38" spans="1:20" s="13" customFormat="1" ht="18" customHeight="1" x14ac:dyDescent="0.25">
      <c r="A38" s="49">
        <v>12</v>
      </c>
      <c r="B38" s="50" t="s">
        <v>238</v>
      </c>
      <c r="C38" s="33">
        <f t="shared" si="16"/>
        <v>0</v>
      </c>
      <c r="D38" s="33"/>
      <c r="E38" s="33"/>
      <c r="F38" s="33"/>
      <c r="G38" s="33"/>
      <c r="H38" s="33"/>
      <c r="I38" s="33"/>
      <c r="J38" s="22">
        <f t="shared" si="17"/>
        <v>3</v>
      </c>
      <c r="K38" s="33">
        <v>0</v>
      </c>
      <c r="L38" s="33">
        <v>0</v>
      </c>
      <c r="M38" s="33">
        <v>3</v>
      </c>
      <c r="N38" s="33">
        <v>0</v>
      </c>
      <c r="O38" s="33">
        <v>0</v>
      </c>
      <c r="P38" s="33">
        <v>0</v>
      </c>
      <c r="Q38" s="33">
        <v>0</v>
      </c>
      <c r="R38" s="33">
        <v>0</v>
      </c>
      <c r="S38" s="33">
        <v>0</v>
      </c>
      <c r="T38" s="33">
        <v>0</v>
      </c>
    </row>
    <row r="39" spans="1:20" s="12" customFormat="1" ht="18" customHeight="1" x14ac:dyDescent="0.25">
      <c r="A39" s="108" t="s">
        <v>14</v>
      </c>
      <c r="B39" s="108"/>
      <c r="C39" s="33">
        <f>D39+E39+F39</f>
        <v>29384</v>
      </c>
      <c r="D39" s="22">
        <f>SUM(D26:D38)</f>
        <v>26382</v>
      </c>
      <c r="E39" s="22">
        <f t="shared" ref="E39:I39" si="18">SUM(E26:E38)</f>
        <v>2609</v>
      </c>
      <c r="F39" s="22">
        <f t="shared" si="18"/>
        <v>393</v>
      </c>
      <c r="G39" s="22">
        <f t="shared" si="18"/>
        <v>1671</v>
      </c>
      <c r="H39" s="22">
        <f t="shared" si="18"/>
        <v>15303</v>
      </c>
      <c r="I39" s="22">
        <f t="shared" si="18"/>
        <v>210</v>
      </c>
      <c r="J39" s="22">
        <f t="shared" ref="J39" si="19">K39+L39+M39+N39+O39+P39</f>
        <v>2934</v>
      </c>
      <c r="K39" s="22">
        <f>SUM(K26:K38)</f>
        <v>25</v>
      </c>
      <c r="L39" s="22">
        <f t="shared" ref="L39:T39" si="20">SUM(L26:L38)</f>
        <v>527</v>
      </c>
      <c r="M39" s="22">
        <f t="shared" si="20"/>
        <v>1310</v>
      </c>
      <c r="N39" s="22">
        <f t="shared" si="20"/>
        <v>0</v>
      </c>
      <c r="O39" s="22">
        <f t="shared" si="20"/>
        <v>871</v>
      </c>
      <c r="P39" s="22">
        <f t="shared" si="20"/>
        <v>201</v>
      </c>
      <c r="Q39" s="22">
        <f t="shared" si="20"/>
        <v>390</v>
      </c>
      <c r="R39" s="22">
        <f t="shared" si="20"/>
        <v>887</v>
      </c>
      <c r="S39" s="22">
        <f t="shared" si="20"/>
        <v>1016</v>
      </c>
      <c r="T39" s="2">
        <f t="shared" si="20"/>
        <v>182</v>
      </c>
    </row>
    <row r="40" spans="1:20" s="13" customFormat="1" ht="18" customHeight="1" x14ac:dyDescent="0.25">
      <c r="A40" s="58"/>
      <c r="B40" s="116" t="s">
        <v>95</v>
      </c>
      <c r="C40" s="96"/>
      <c r="D40" s="96"/>
      <c r="E40" s="96"/>
      <c r="F40" s="96"/>
      <c r="G40" s="96"/>
      <c r="H40" s="96"/>
      <c r="I40" s="96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4"/>
    </row>
    <row r="41" spans="1:20" s="13" customFormat="1" ht="18" customHeight="1" x14ac:dyDescent="0.25">
      <c r="A41" s="38">
        <v>1</v>
      </c>
      <c r="B41" s="39" t="s">
        <v>46</v>
      </c>
      <c r="C41" s="33">
        <f>D41+E41+F41</f>
        <v>92</v>
      </c>
      <c r="D41" s="33">
        <v>46</v>
      </c>
      <c r="E41" s="33">
        <v>0</v>
      </c>
      <c r="F41" s="33">
        <v>46</v>
      </c>
      <c r="G41" s="33">
        <v>8</v>
      </c>
      <c r="H41" s="33">
        <v>91</v>
      </c>
      <c r="I41" s="33">
        <v>0</v>
      </c>
      <c r="J41" s="22">
        <f t="shared" ref="J41:J47" si="21">K41+L41+M41+N41+O41+P41</f>
        <v>11</v>
      </c>
      <c r="K41" s="33">
        <v>0</v>
      </c>
      <c r="L41" s="33">
        <v>4</v>
      </c>
      <c r="M41" s="33">
        <v>5</v>
      </c>
      <c r="N41" s="33">
        <v>0</v>
      </c>
      <c r="O41" s="33">
        <v>2</v>
      </c>
      <c r="P41" s="33">
        <v>0</v>
      </c>
      <c r="Q41" s="33">
        <v>0</v>
      </c>
      <c r="R41" s="33">
        <v>0</v>
      </c>
      <c r="S41" s="33">
        <v>0</v>
      </c>
      <c r="T41" s="33">
        <v>0</v>
      </c>
    </row>
    <row r="42" spans="1:20" s="13" customFormat="1" ht="18" customHeight="1" x14ac:dyDescent="0.25">
      <c r="A42" s="38">
        <v>2</v>
      </c>
      <c r="B42" s="39" t="s">
        <v>47</v>
      </c>
      <c r="C42" s="33">
        <f t="shared" ref="C42:C48" si="22">D42+E42+F42</f>
        <v>7035</v>
      </c>
      <c r="D42" s="33">
        <v>4905</v>
      </c>
      <c r="E42" s="33">
        <v>1799</v>
      </c>
      <c r="F42" s="33">
        <v>331</v>
      </c>
      <c r="G42" s="33">
        <v>632</v>
      </c>
      <c r="H42" s="33">
        <v>2905</v>
      </c>
      <c r="I42" s="33">
        <v>87</v>
      </c>
      <c r="J42" s="22">
        <f t="shared" si="21"/>
        <v>777</v>
      </c>
      <c r="K42" s="33">
        <v>4</v>
      </c>
      <c r="L42" s="33">
        <v>141</v>
      </c>
      <c r="M42" s="33">
        <v>257</v>
      </c>
      <c r="N42" s="33">
        <v>0</v>
      </c>
      <c r="O42" s="33">
        <v>302</v>
      </c>
      <c r="P42" s="33">
        <v>73</v>
      </c>
      <c r="Q42" s="33">
        <v>65</v>
      </c>
      <c r="R42" s="33">
        <v>147</v>
      </c>
      <c r="S42" s="33">
        <v>204</v>
      </c>
      <c r="T42" s="33">
        <v>2</v>
      </c>
    </row>
    <row r="43" spans="1:20" s="13" customFormat="1" ht="18" customHeight="1" x14ac:dyDescent="0.25">
      <c r="A43" s="38">
        <v>3</v>
      </c>
      <c r="B43" s="39" t="s">
        <v>50</v>
      </c>
      <c r="C43" s="33">
        <f t="shared" si="22"/>
        <v>44</v>
      </c>
      <c r="D43" s="33">
        <v>36</v>
      </c>
      <c r="E43" s="33">
        <v>5</v>
      </c>
      <c r="F43" s="33">
        <v>3</v>
      </c>
      <c r="G43" s="33">
        <v>4</v>
      </c>
      <c r="H43" s="33">
        <v>42</v>
      </c>
      <c r="I43" s="33">
        <v>1</v>
      </c>
      <c r="J43" s="22">
        <f t="shared" si="21"/>
        <v>11</v>
      </c>
      <c r="K43" s="33">
        <v>0</v>
      </c>
      <c r="L43" s="33">
        <v>0</v>
      </c>
      <c r="M43" s="33">
        <v>10</v>
      </c>
      <c r="N43" s="33">
        <v>0</v>
      </c>
      <c r="O43" s="33">
        <v>1</v>
      </c>
      <c r="P43" s="33">
        <v>0</v>
      </c>
      <c r="Q43" s="33">
        <v>0</v>
      </c>
      <c r="R43" s="33">
        <v>0</v>
      </c>
      <c r="S43" s="33">
        <v>0</v>
      </c>
      <c r="T43" s="33">
        <v>0</v>
      </c>
    </row>
    <row r="44" spans="1:20" s="13" customFormat="1" ht="18" customHeight="1" x14ac:dyDescent="0.25">
      <c r="A44" s="38">
        <v>4</v>
      </c>
      <c r="B44" s="39" t="s">
        <v>49</v>
      </c>
      <c r="C44" s="33">
        <f t="shared" si="22"/>
        <v>2502</v>
      </c>
      <c r="D44" s="33">
        <v>1836</v>
      </c>
      <c r="E44" s="33">
        <v>540</v>
      </c>
      <c r="F44" s="33">
        <v>126</v>
      </c>
      <c r="G44" s="33">
        <v>81</v>
      </c>
      <c r="H44" s="33">
        <v>430</v>
      </c>
      <c r="I44" s="33">
        <v>29</v>
      </c>
      <c r="J44" s="22">
        <f t="shared" si="21"/>
        <v>177</v>
      </c>
      <c r="K44" s="33">
        <v>4</v>
      </c>
      <c r="L44" s="33">
        <v>26</v>
      </c>
      <c r="M44" s="33">
        <v>57</v>
      </c>
      <c r="N44" s="33">
        <v>0</v>
      </c>
      <c r="O44" s="33">
        <v>60</v>
      </c>
      <c r="P44" s="33">
        <v>30</v>
      </c>
      <c r="Q44" s="33">
        <v>15</v>
      </c>
      <c r="R44" s="33">
        <v>63</v>
      </c>
      <c r="S44" s="33">
        <v>87</v>
      </c>
      <c r="T44" s="33">
        <v>0</v>
      </c>
    </row>
    <row r="45" spans="1:20" s="13" customFormat="1" ht="18" customHeight="1" x14ac:dyDescent="0.25">
      <c r="A45" s="38">
        <v>5</v>
      </c>
      <c r="B45" s="39" t="s">
        <v>228</v>
      </c>
      <c r="C45" s="33">
        <f t="shared" si="22"/>
        <v>1</v>
      </c>
      <c r="D45" s="33">
        <v>0</v>
      </c>
      <c r="E45" s="33">
        <v>1</v>
      </c>
      <c r="F45" s="33">
        <v>0</v>
      </c>
      <c r="G45" s="33">
        <v>0</v>
      </c>
      <c r="H45" s="33">
        <v>0</v>
      </c>
      <c r="I45" s="33">
        <v>0</v>
      </c>
      <c r="J45" s="22">
        <f t="shared" si="21"/>
        <v>4</v>
      </c>
      <c r="K45" s="33">
        <v>0</v>
      </c>
      <c r="L45" s="33">
        <v>0</v>
      </c>
      <c r="M45" s="33">
        <v>4</v>
      </c>
      <c r="N45" s="33">
        <v>0</v>
      </c>
      <c r="O45" s="33">
        <v>0</v>
      </c>
      <c r="P45" s="33">
        <v>0</v>
      </c>
      <c r="Q45" s="33">
        <v>0</v>
      </c>
      <c r="R45" s="33">
        <v>0</v>
      </c>
      <c r="S45" s="33">
        <v>0</v>
      </c>
      <c r="T45" s="33">
        <v>0</v>
      </c>
    </row>
    <row r="46" spans="1:20" s="13" customFormat="1" ht="18" customHeight="1" x14ac:dyDescent="0.25">
      <c r="A46" s="38">
        <v>6</v>
      </c>
      <c r="B46" s="39" t="s">
        <v>229</v>
      </c>
      <c r="C46" s="33">
        <f t="shared" si="22"/>
        <v>1</v>
      </c>
      <c r="D46" s="33">
        <v>0</v>
      </c>
      <c r="E46" s="33">
        <v>1</v>
      </c>
      <c r="F46" s="33">
        <v>0</v>
      </c>
      <c r="G46" s="33">
        <v>0</v>
      </c>
      <c r="H46" s="33">
        <v>0</v>
      </c>
      <c r="I46" s="33">
        <v>0</v>
      </c>
      <c r="J46" s="22">
        <f t="shared" si="21"/>
        <v>2</v>
      </c>
      <c r="K46" s="33">
        <v>0</v>
      </c>
      <c r="L46" s="33">
        <v>2</v>
      </c>
      <c r="M46" s="33">
        <v>0</v>
      </c>
      <c r="N46" s="33">
        <v>0</v>
      </c>
      <c r="O46" s="33">
        <v>0</v>
      </c>
      <c r="P46" s="33">
        <v>0</v>
      </c>
      <c r="Q46" s="33">
        <v>0</v>
      </c>
      <c r="R46" s="33">
        <v>0</v>
      </c>
      <c r="S46" s="33">
        <v>0</v>
      </c>
      <c r="T46" s="33">
        <v>0</v>
      </c>
    </row>
    <row r="47" spans="1:20" s="13" customFormat="1" ht="17.25" customHeight="1" x14ac:dyDescent="0.25">
      <c r="A47" s="38">
        <v>7</v>
      </c>
      <c r="B47" s="39" t="s">
        <v>48</v>
      </c>
      <c r="C47" s="33">
        <f t="shared" si="22"/>
        <v>49</v>
      </c>
      <c r="D47" s="33">
        <v>39</v>
      </c>
      <c r="E47" s="33">
        <v>1</v>
      </c>
      <c r="F47" s="33">
        <v>9</v>
      </c>
      <c r="G47" s="33">
        <v>4</v>
      </c>
      <c r="H47" s="33">
        <v>49</v>
      </c>
      <c r="I47" s="33">
        <v>0</v>
      </c>
      <c r="J47" s="22">
        <f t="shared" si="21"/>
        <v>1</v>
      </c>
      <c r="K47" s="33">
        <v>0</v>
      </c>
      <c r="L47" s="33">
        <v>0</v>
      </c>
      <c r="M47" s="33">
        <v>0</v>
      </c>
      <c r="N47" s="33">
        <v>0</v>
      </c>
      <c r="O47" s="33">
        <v>1</v>
      </c>
      <c r="P47" s="33">
        <v>0</v>
      </c>
      <c r="Q47" s="33">
        <v>0</v>
      </c>
      <c r="R47" s="33">
        <v>0</v>
      </c>
      <c r="S47" s="33">
        <v>0</v>
      </c>
      <c r="T47" s="33">
        <v>0</v>
      </c>
    </row>
    <row r="48" spans="1:20" s="12" customFormat="1" ht="18" customHeight="1" x14ac:dyDescent="0.25">
      <c r="A48" s="108" t="s">
        <v>14</v>
      </c>
      <c r="B48" s="108"/>
      <c r="C48" s="33">
        <f t="shared" si="22"/>
        <v>9724</v>
      </c>
      <c r="D48" s="33">
        <f>SUM(D41:D47)</f>
        <v>6862</v>
      </c>
      <c r="E48" s="33">
        <f t="shared" ref="E48:I48" si="23">SUM(E41:E47)</f>
        <v>2347</v>
      </c>
      <c r="F48" s="33">
        <f t="shared" si="23"/>
        <v>515</v>
      </c>
      <c r="G48" s="33">
        <f t="shared" si="23"/>
        <v>729</v>
      </c>
      <c r="H48" s="33">
        <f t="shared" si="23"/>
        <v>3517</v>
      </c>
      <c r="I48" s="33">
        <f t="shared" si="23"/>
        <v>117</v>
      </c>
      <c r="J48" s="33">
        <f>SUM(J41:J47)</f>
        <v>983</v>
      </c>
      <c r="K48" s="33">
        <f t="shared" ref="K48:T48" si="24">SUM(K41:K47)</f>
        <v>8</v>
      </c>
      <c r="L48" s="33">
        <f t="shared" si="24"/>
        <v>173</v>
      </c>
      <c r="M48" s="33">
        <f t="shared" si="24"/>
        <v>333</v>
      </c>
      <c r="N48" s="33">
        <f t="shared" si="24"/>
        <v>0</v>
      </c>
      <c r="O48" s="33">
        <f t="shared" si="24"/>
        <v>366</v>
      </c>
      <c r="P48" s="33">
        <f t="shared" si="24"/>
        <v>103</v>
      </c>
      <c r="Q48" s="33">
        <f t="shared" si="24"/>
        <v>80</v>
      </c>
      <c r="R48" s="33">
        <f t="shared" si="24"/>
        <v>210</v>
      </c>
      <c r="S48" s="33">
        <f t="shared" si="24"/>
        <v>291</v>
      </c>
      <c r="T48" s="33">
        <f t="shared" si="24"/>
        <v>2</v>
      </c>
    </row>
    <row r="49" spans="1:22" s="13" customFormat="1" ht="18" customHeight="1" x14ac:dyDescent="0.25">
      <c r="A49" s="58"/>
      <c r="B49" s="116" t="s">
        <v>96</v>
      </c>
      <c r="C49" s="96"/>
      <c r="D49" s="96"/>
      <c r="E49" s="96"/>
      <c r="F49" s="96"/>
      <c r="G49" s="96"/>
      <c r="H49" s="96"/>
      <c r="I49" s="96"/>
      <c r="J49" s="63"/>
      <c r="K49" s="63"/>
      <c r="L49" s="63"/>
      <c r="M49" s="63"/>
      <c r="N49" s="63"/>
      <c r="O49" s="63"/>
      <c r="P49" s="63"/>
      <c r="Q49" s="63"/>
      <c r="R49" s="60"/>
      <c r="S49" s="64"/>
      <c r="T49" s="5"/>
    </row>
    <row r="50" spans="1:22" s="13" customFormat="1" ht="18" customHeight="1" x14ac:dyDescent="0.25">
      <c r="A50" s="38">
        <v>1</v>
      </c>
      <c r="B50" s="39" t="s">
        <v>52</v>
      </c>
      <c r="C50" s="31">
        <f t="shared" ref="C50:C53" si="25">D50+E50+F50</f>
        <v>1667</v>
      </c>
      <c r="D50" s="33">
        <v>1141</v>
      </c>
      <c r="E50" s="38">
        <v>189</v>
      </c>
      <c r="F50" s="38">
        <v>337</v>
      </c>
      <c r="G50" s="38">
        <v>208</v>
      </c>
      <c r="H50" s="53">
        <v>1353</v>
      </c>
      <c r="I50" s="38">
        <v>14</v>
      </c>
      <c r="J50" s="22">
        <f>K50+L50+M50+N50+O50+P50</f>
        <v>472</v>
      </c>
      <c r="K50" s="38">
        <v>1</v>
      </c>
      <c r="L50" s="38">
        <v>50</v>
      </c>
      <c r="M50" s="38">
        <v>223</v>
      </c>
      <c r="N50" s="38"/>
      <c r="O50" s="38">
        <v>188</v>
      </c>
      <c r="P50" s="38">
        <v>10</v>
      </c>
      <c r="Q50" s="38">
        <v>37</v>
      </c>
      <c r="R50" s="33">
        <v>111</v>
      </c>
      <c r="S50" s="38">
        <v>126</v>
      </c>
      <c r="T50" s="38">
        <v>3</v>
      </c>
    </row>
    <row r="51" spans="1:22" s="13" customFormat="1" ht="18" customHeight="1" x14ac:dyDescent="0.25">
      <c r="A51" s="38">
        <v>2</v>
      </c>
      <c r="B51" s="39" t="s">
        <v>53</v>
      </c>
      <c r="C51" s="33">
        <f>D51+E51+F51</f>
        <v>1971</v>
      </c>
      <c r="D51" s="33">
        <v>1657</v>
      </c>
      <c r="E51" s="33">
        <v>41</v>
      </c>
      <c r="F51" s="33">
        <v>273</v>
      </c>
      <c r="G51" s="33">
        <v>61</v>
      </c>
      <c r="H51" s="33">
        <v>1914</v>
      </c>
      <c r="I51" s="33">
        <v>41</v>
      </c>
      <c r="J51" s="22">
        <f>K51+L51+M51+N51+O51+P51</f>
        <v>158</v>
      </c>
      <c r="K51" s="33">
        <v>2</v>
      </c>
      <c r="L51" s="33">
        <v>25</v>
      </c>
      <c r="M51" s="33">
        <v>70</v>
      </c>
      <c r="N51" s="33"/>
      <c r="O51" s="33">
        <v>52</v>
      </c>
      <c r="P51" s="33">
        <v>9</v>
      </c>
      <c r="Q51" s="33">
        <v>4</v>
      </c>
      <c r="R51" s="33">
        <v>28</v>
      </c>
      <c r="S51" s="33">
        <v>28</v>
      </c>
      <c r="T51" s="33"/>
    </row>
    <row r="52" spans="1:22" s="13" customFormat="1" ht="18" customHeight="1" x14ac:dyDescent="0.25">
      <c r="A52" s="38">
        <v>3</v>
      </c>
      <c r="B52" s="39" t="s">
        <v>277</v>
      </c>
      <c r="C52" s="33">
        <f t="shared" si="25"/>
        <v>1164</v>
      </c>
      <c r="D52" s="33">
        <v>915</v>
      </c>
      <c r="E52" s="33">
        <v>3</v>
      </c>
      <c r="F52" s="33">
        <v>246</v>
      </c>
      <c r="G52" s="33">
        <v>40</v>
      </c>
      <c r="H52" s="33">
        <v>1107</v>
      </c>
      <c r="I52" s="33">
        <v>14</v>
      </c>
      <c r="J52" s="22">
        <f t="shared" ref="J52:J55" si="26">K52+L52+M52+N52+O52+P52</f>
        <v>52</v>
      </c>
      <c r="K52" s="33"/>
      <c r="L52" s="33">
        <v>7</v>
      </c>
      <c r="M52" s="33">
        <v>24</v>
      </c>
      <c r="N52" s="33"/>
      <c r="O52" s="33">
        <v>12</v>
      </c>
      <c r="P52" s="33">
        <v>9</v>
      </c>
      <c r="Q52" s="33"/>
      <c r="R52" s="33">
        <v>3</v>
      </c>
      <c r="S52" s="33">
        <v>3</v>
      </c>
      <c r="T52" s="33"/>
    </row>
    <row r="53" spans="1:22" s="13" customFormat="1" ht="18" customHeight="1" x14ac:dyDescent="0.25">
      <c r="A53" s="38">
        <v>4</v>
      </c>
      <c r="B53" s="39" t="s">
        <v>117</v>
      </c>
      <c r="C53" s="33">
        <f t="shared" si="25"/>
        <v>535</v>
      </c>
      <c r="D53" s="33">
        <v>386</v>
      </c>
      <c r="E53" s="33">
        <v>73</v>
      </c>
      <c r="F53" s="33">
        <v>76</v>
      </c>
      <c r="G53" s="33">
        <v>46</v>
      </c>
      <c r="H53" s="33">
        <v>210</v>
      </c>
      <c r="I53" s="33">
        <v>5</v>
      </c>
      <c r="J53" s="22">
        <f t="shared" si="26"/>
        <v>115</v>
      </c>
      <c r="K53" s="33"/>
      <c r="L53" s="33">
        <v>24</v>
      </c>
      <c r="M53" s="33">
        <v>41</v>
      </c>
      <c r="N53" s="33"/>
      <c r="O53" s="33">
        <v>45</v>
      </c>
      <c r="P53" s="33">
        <v>5</v>
      </c>
      <c r="Q53" s="33">
        <v>10</v>
      </c>
      <c r="R53" s="33">
        <v>30</v>
      </c>
      <c r="S53" s="33">
        <v>32</v>
      </c>
      <c r="T53" s="33">
        <v>4</v>
      </c>
    </row>
    <row r="54" spans="1:22" s="13" customFormat="1" ht="18" customHeight="1" x14ac:dyDescent="0.25">
      <c r="A54" s="38">
        <v>5</v>
      </c>
      <c r="B54" s="39" t="s">
        <v>118</v>
      </c>
      <c r="C54" s="33">
        <f>D54+E54+F54</f>
        <v>790</v>
      </c>
      <c r="D54" s="33">
        <v>390</v>
      </c>
      <c r="E54" s="33">
        <v>3</v>
      </c>
      <c r="F54" s="33">
        <v>397</v>
      </c>
      <c r="G54" s="33">
        <v>41</v>
      </c>
      <c r="H54" s="33">
        <v>766</v>
      </c>
      <c r="I54" s="33">
        <v>9</v>
      </c>
      <c r="J54" s="22">
        <f t="shared" si="26"/>
        <v>47</v>
      </c>
      <c r="K54" s="33"/>
      <c r="L54" s="33">
        <v>6</v>
      </c>
      <c r="M54" s="33">
        <v>21</v>
      </c>
      <c r="N54" s="33"/>
      <c r="O54" s="33">
        <v>15</v>
      </c>
      <c r="P54" s="33">
        <v>5</v>
      </c>
      <c r="Q54" s="33"/>
      <c r="R54" s="33">
        <v>4</v>
      </c>
      <c r="S54" s="33">
        <v>4</v>
      </c>
      <c r="T54" s="33"/>
    </row>
    <row r="55" spans="1:22" s="13" customFormat="1" ht="18" customHeight="1" x14ac:dyDescent="0.25">
      <c r="A55" s="38">
        <v>6</v>
      </c>
      <c r="B55" s="39" t="s">
        <v>222</v>
      </c>
      <c r="C55" s="33">
        <v>6</v>
      </c>
      <c r="D55" s="33">
        <v>6</v>
      </c>
      <c r="E55" s="33"/>
      <c r="F55" s="33"/>
      <c r="G55" s="33">
        <v>3</v>
      </c>
      <c r="H55" s="33">
        <v>6</v>
      </c>
      <c r="I55" s="33"/>
      <c r="J55" s="22">
        <f t="shared" si="26"/>
        <v>0</v>
      </c>
      <c r="K55" s="33"/>
      <c r="L55" s="33"/>
      <c r="M55" s="33"/>
      <c r="N55" s="33"/>
      <c r="O55" s="33"/>
      <c r="P55" s="33"/>
      <c r="Q55" s="33"/>
      <c r="R55" s="33"/>
      <c r="S55" s="33"/>
      <c r="T55" s="33"/>
    </row>
    <row r="56" spans="1:22" s="12" customFormat="1" ht="18" customHeight="1" x14ac:dyDescent="0.25">
      <c r="A56" s="108" t="s">
        <v>14</v>
      </c>
      <c r="B56" s="108"/>
      <c r="C56" s="33">
        <f>SUM(C50:C55)</f>
        <v>6133</v>
      </c>
      <c r="D56" s="33">
        <f>SUM(D50:D55)</f>
        <v>4495</v>
      </c>
      <c r="E56" s="33">
        <f t="shared" ref="E56:T56" si="27">SUM(E50:E54)</f>
        <v>309</v>
      </c>
      <c r="F56" s="33">
        <f t="shared" si="27"/>
        <v>1329</v>
      </c>
      <c r="G56" s="33">
        <f>SUM(G50:G55)</f>
        <v>399</v>
      </c>
      <c r="H56" s="33">
        <f>SUM(H50:H55)</f>
        <v>5356</v>
      </c>
      <c r="I56" s="33">
        <f t="shared" si="27"/>
        <v>83</v>
      </c>
      <c r="J56" s="33">
        <f t="shared" si="27"/>
        <v>844</v>
      </c>
      <c r="K56" s="33">
        <f t="shared" si="27"/>
        <v>3</v>
      </c>
      <c r="L56" s="33">
        <f t="shared" si="27"/>
        <v>112</v>
      </c>
      <c r="M56" s="33">
        <f>SUM(M50:M54)</f>
        <v>379</v>
      </c>
      <c r="N56" s="33">
        <f t="shared" si="27"/>
        <v>0</v>
      </c>
      <c r="O56" s="33">
        <f t="shared" si="27"/>
        <v>312</v>
      </c>
      <c r="P56" s="33">
        <f t="shared" si="27"/>
        <v>38</v>
      </c>
      <c r="Q56" s="33">
        <f t="shared" si="27"/>
        <v>51</v>
      </c>
      <c r="R56" s="33">
        <f t="shared" si="27"/>
        <v>176</v>
      </c>
      <c r="S56" s="33">
        <f t="shared" si="27"/>
        <v>193</v>
      </c>
      <c r="T56" s="33">
        <f t="shared" si="27"/>
        <v>7</v>
      </c>
    </row>
    <row r="57" spans="1:22" s="13" customFormat="1" ht="18" customHeight="1" x14ac:dyDescent="0.25">
      <c r="A57" s="65"/>
      <c r="B57" s="96" t="s">
        <v>97</v>
      </c>
      <c r="C57" s="96"/>
      <c r="D57" s="96"/>
      <c r="E57" s="96"/>
      <c r="F57" s="96"/>
      <c r="G57" s="96"/>
      <c r="H57" s="96"/>
      <c r="I57" s="96"/>
      <c r="J57" s="66"/>
      <c r="K57" s="66"/>
      <c r="L57" s="66"/>
      <c r="M57" s="66"/>
      <c r="N57" s="66"/>
      <c r="O57" s="66"/>
      <c r="P57" s="66"/>
      <c r="Q57" s="66"/>
      <c r="R57" s="67"/>
      <c r="S57" s="68"/>
      <c r="T57" s="6"/>
    </row>
    <row r="58" spans="1:22" s="13" customFormat="1" ht="18" customHeight="1" x14ac:dyDescent="0.25">
      <c r="A58" s="38">
        <v>1</v>
      </c>
      <c r="B58" s="69" t="s">
        <v>74</v>
      </c>
      <c r="C58" s="31">
        <f t="shared" ref="C58" si="28">D58+E58+F58</f>
        <v>0</v>
      </c>
      <c r="D58" s="38"/>
      <c r="E58" s="38"/>
      <c r="F58" s="38"/>
      <c r="G58" s="38"/>
      <c r="H58" s="38"/>
      <c r="I58" s="38"/>
      <c r="J58" s="70">
        <f>K58+M58+N58+O58+P58+L58</f>
        <v>2</v>
      </c>
      <c r="K58" s="38"/>
      <c r="L58" s="38">
        <v>2</v>
      </c>
      <c r="M58" s="38"/>
      <c r="N58" s="38"/>
      <c r="O58" s="38"/>
      <c r="P58" s="38"/>
      <c r="Q58" s="38"/>
      <c r="R58" s="33"/>
      <c r="S58" s="38"/>
      <c r="T58" s="3"/>
    </row>
    <row r="59" spans="1:22" s="13" customFormat="1" ht="18" customHeight="1" x14ac:dyDescent="0.25">
      <c r="A59" s="108" t="s">
        <v>14</v>
      </c>
      <c r="B59" s="108"/>
      <c r="C59" s="31">
        <f t="shared" ref="C59" si="29">D59+E59+F59</f>
        <v>0</v>
      </c>
      <c r="D59" s="38">
        <f>D58</f>
        <v>0</v>
      </c>
      <c r="E59" s="38">
        <f t="shared" ref="E59:K59" si="30">E58</f>
        <v>0</v>
      </c>
      <c r="F59" s="38">
        <f t="shared" si="30"/>
        <v>0</v>
      </c>
      <c r="G59" s="38">
        <f t="shared" si="30"/>
        <v>0</v>
      </c>
      <c r="H59" s="38">
        <f t="shared" si="30"/>
        <v>0</v>
      </c>
      <c r="I59" s="38">
        <f t="shared" si="30"/>
        <v>0</v>
      </c>
      <c r="J59" s="38">
        <f t="shared" si="30"/>
        <v>2</v>
      </c>
      <c r="K59" s="38">
        <f t="shared" si="30"/>
        <v>0</v>
      </c>
      <c r="L59" s="38">
        <f t="shared" ref="L59" si="31">L58</f>
        <v>2</v>
      </c>
      <c r="M59" s="38">
        <f t="shared" ref="M59" si="32">M58</f>
        <v>0</v>
      </c>
      <c r="N59" s="38">
        <f t="shared" ref="N59" si="33">N58</f>
        <v>0</v>
      </c>
      <c r="O59" s="38">
        <f t="shared" ref="O59" si="34">O58</f>
        <v>0</v>
      </c>
      <c r="P59" s="38">
        <f t="shared" ref="P59" si="35">P58</f>
        <v>0</v>
      </c>
      <c r="Q59" s="38">
        <f t="shared" ref="Q59" si="36">Q58</f>
        <v>0</v>
      </c>
      <c r="R59" s="38">
        <f t="shared" ref="R59" si="37">R58</f>
        <v>0</v>
      </c>
      <c r="S59" s="38">
        <f t="shared" ref="S59" si="38">S58</f>
        <v>0</v>
      </c>
      <c r="T59" s="3">
        <f t="shared" ref="T59" si="39">T58</f>
        <v>0</v>
      </c>
      <c r="U59" s="12"/>
      <c r="V59" s="12"/>
    </row>
    <row r="60" spans="1:22" s="13" customFormat="1" ht="18" customHeight="1" x14ac:dyDescent="0.25">
      <c r="A60" s="71"/>
      <c r="B60" s="96" t="s">
        <v>98</v>
      </c>
      <c r="C60" s="96"/>
      <c r="D60" s="96"/>
      <c r="E60" s="96"/>
      <c r="F60" s="96"/>
      <c r="G60" s="96"/>
      <c r="H60" s="96"/>
      <c r="I60" s="96"/>
      <c r="J60" s="8"/>
      <c r="K60" s="8"/>
      <c r="L60" s="8"/>
      <c r="M60" s="8"/>
      <c r="N60" s="8"/>
      <c r="O60" s="8"/>
      <c r="P60" s="8"/>
      <c r="Q60" s="8"/>
      <c r="R60" s="8"/>
      <c r="S60" s="8"/>
      <c r="T60" s="16"/>
    </row>
    <row r="61" spans="1:22" s="13" customFormat="1" ht="18" customHeight="1" x14ac:dyDescent="0.25">
      <c r="A61" s="31">
        <v>1</v>
      </c>
      <c r="B61" s="32" t="s">
        <v>242</v>
      </c>
      <c r="C61" s="33">
        <f t="shared" ref="C61:C65" si="40">D61+E61+F61</f>
        <v>0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22">
        <f>K61+M61+N61+O61+P61+L61</f>
        <v>1</v>
      </c>
      <c r="K61" s="33">
        <v>0</v>
      </c>
      <c r="L61" s="33">
        <v>0</v>
      </c>
      <c r="M61" s="33">
        <v>1</v>
      </c>
      <c r="N61" s="33">
        <v>0</v>
      </c>
      <c r="O61" s="33">
        <v>0</v>
      </c>
      <c r="P61" s="33">
        <v>0</v>
      </c>
      <c r="Q61" s="33">
        <v>0</v>
      </c>
      <c r="R61" s="33">
        <v>0</v>
      </c>
      <c r="S61" s="33">
        <v>0</v>
      </c>
      <c r="T61" s="1">
        <v>0</v>
      </c>
      <c r="V61" s="17"/>
    </row>
    <row r="62" spans="1:22" s="13" customFormat="1" ht="18" customHeight="1" x14ac:dyDescent="0.25">
      <c r="A62" s="31">
        <v>2</v>
      </c>
      <c r="B62" s="32" t="s">
        <v>278</v>
      </c>
      <c r="C62" s="33">
        <f t="shared" si="40"/>
        <v>459</v>
      </c>
      <c r="D62" s="33">
        <v>348</v>
      </c>
      <c r="E62" s="33">
        <v>87</v>
      </c>
      <c r="F62" s="33">
        <v>24</v>
      </c>
      <c r="G62" s="33">
        <v>59</v>
      </c>
      <c r="H62" s="33">
        <v>459</v>
      </c>
      <c r="I62" s="33">
        <v>1</v>
      </c>
      <c r="J62" s="22">
        <f t="shared" ref="J62:J64" si="41">K62+M62+N62+O62+P62+L62</f>
        <v>99</v>
      </c>
      <c r="K62" s="33">
        <v>0</v>
      </c>
      <c r="L62" s="33">
        <v>37</v>
      </c>
      <c r="M62" s="33">
        <v>30</v>
      </c>
      <c r="N62" s="33">
        <v>0</v>
      </c>
      <c r="O62" s="33">
        <v>32</v>
      </c>
      <c r="P62" s="33">
        <v>0</v>
      </c>
      <c r="Q62" s="33">
        <v>29</v>
      </c>
      <c r="R62" s="33">
        <v>57</v>
      </c>
      <c r="S62" s="33">
        <v>57</v>
      </c>
      <c r="T62" s="1">
        <v>0</v>
      </c>
      <c r="V62" s="17"/>
    </row>
    <row r="63" spans="1:22" s="13" customFormat="1" ht="18" customHeight="1" x14ac:dyDescent="0.25">
      <c r="A63" s="31">
        <v>3</v>
      </c>
      <c r="B63" s="32" t="s">
        <v>279</v>
      </c>
      <c r="C63" s="33">
        <f t="shared" si="40"/>
        <v>13578</v>
      </c>
      <c r="D63" s="33">
        <v>10334</v>
      </c>
      <c r="E63" s="33">
        <v>2622</v>
      </c>
      <c r="F63" s="33">
        <v>622</v>
      </c>
      <c r="G63" s="33">
        <v>909</v>
      </c>
      <c r="H63" s="33">
        <v>7545</v>
      </c>
      <c r="I63" s="33">
        <v>284</v>
      </c>
      <c r="J63" s="22">
        <f t="shared" si="41"/>
        <v>1535</v>
      </c>
      <c r="K63" s="33">
        <v>8</v>
      </c>
      <c r="L63" s="33">
        <v>545</v>
      </c>
      <c r="M63" s="33">
        <v>623</v>
      </c>
      <c r="N63" s="33">
        <v>0</v>
      </c>
      <c r="O63" s="33">
        <v>358</v>
      </c>
      <c r="P63" s="33">
        <v>1</v>
      </c>
      <c r="Q63" s="33">
        <v>368</v>
      </c>
      <c r="R63" s="33">
        <v>677</v>
      </c>
      <c r="S63" s="33">
        <v>876</v>
      </c>
      <c r="T63" s="1">
        <v>24</v>
      </c>
      <c r="V63" s="17"/>
    </row>
    <row r="64" spans="1:22" s="13" customFormat="1" ht="18" customHeight="1" x14ac:dyDescent="0.25">
      <c r="A64" s="31">
        <v>4</v>
      </c>
      <c r="B64" s="32" t="s">
        <v>280</v>
      </c>
      <c r="C64" s="33">
        <f t="shared" si="40"/>
        <v>2</v>
      </c>
      <c r="D64" s="33">
        <v>1</v>
      </c>
      <c r="E64" s="33">
        <v>0</v>
      </c>
      <c r="F64" s="33">
        <v>1</v>
      </c>
      <c r="G64" s="33">
        <v>0</v>
      </c>
      <c r="H64" s="33">
        <v>0</v>
      </c>
      <c r="I64" s="33">
        <v>1</v>
      </c>
      <c r="J64" s="22">
        <f t="shared" si="41"/>
        <v>6</v>
      </c>
      <c r="K64" s="33">
        <v>0</v>
      </c>
      <c r="L64" s="33">
        <v>3</v>
      </c>
      <c r="M64" s="33">
        <v>3</v>
      </c>
      <c r="N64" s="33">
        <v>0</v>
      </c>
      <c r="O64" s="33">
        <v>0</v>
      </c>
      <c r="P64" s="33">
        <v>0</v>
      </c>
      <c r="Q64" s="33">
        <v>0</v>
      </c>
      <c r="R64" s="33">
        <v>6</v>
      </c>
      <c r="S64" s="33">
        <v>6</v>
      </c>
      <c r="T64" s="1">
        <v>0</v>
      </c>
      <c r="V64" s="17"/>
    </row>
    <row r="65" spans="1:20" s="13" customFormat="1" ht="24" customHeight="1" x14ac:dyDescent="0.25">
      <c r="A65" s="31">
        <v>5</v>
      </c>
      <c r="B65" s="32" t="s">
        <v>281</v>
      </c>
      <c r="C65" s="33">
        <f t="shared" si="40"/>
        <v>0</v>
      </c>
      <c r="D65" s="33">
        <v>0</v>
      </c>
      <c r="E65" s="33">
        <v>0</v>
      </c>
      <c r="F65" s="33">
        <v>0</v>
      </c>
      <c r="G65" s="33">
        <v>0</v>
      </c>
      <c r="H65" s="33">
        <v>0</v>
      </c>
      <c r="I65" s="33">
        <v>0</v>
      </c>
      <c r="J65" s="22">
        <f>K65+M65+N65+O65+P65+L65</f>
        <v>1</v>
      </c>
      <c r="K65" s="33">
        <v>0</v>
      </c>
      <c r="L65" s="33">
        <v>0</v>
      </c>
      <c r="M65" s="33">
        <v>1</v>
      </c>
      <c r="N65" s="33">
        <v>0</v>
      </c>
      <c r="O65" s="33">
        <v>0</v>
      </c>
      <c r="P65" s="33">
        <v>0</v>
      </c>
      <c r="Q65" s="33">
        <v>0</v>
      </c>
      <c r="R65" s="33">
        <v>0</v>
      </c>
      <c r="S65" s="33">
        <v>0</v>
      </c>
      <c r="T65" s="1">
        <v>0</v>
      </c>
    </row>
    <row r="66" spans="1:20" s="12" customFormat="1" ht="18" customHeight="1" x14ac:dyDescent="0.25">
      <c r="A66" s="97" t="s">
        <v>14</v>
      </c>
      <c r="B66" s="98"/>
      <c r="C66" s="33">
        <f>D66+E66+F66</f>
        <v>14039</v>
      </c>
      <c r="D66" s="22">
        <f t="shared" ref="D66:T66" si="42">SUM(D61:D65)</f>
        <v>10683</v>
      </c>
      <c r="E66" s="22">
        <f t="shared" si="42"/>
        <v>2709</v>
      </c>
      <c r="F66" s="22">
        <f t="shared" si="42"/>
        <v>647</v>
      </c>
      <c r="G66" s="22">
        <f t="shared" si="42"/>
        <v>968</v>
      </c>
      <c r="H66" s="22">
        <f t="shared" si="42"/>
        <v>8004</v>
      </c>
      <c r="I66" s="22">
        <f t="shared" si="42"/>
        <v>286</v>
      </c>
      <c r="J66" s="22">
        <f t="shared" si="42"/>
        <v>1642</v>
      </c>
      <c r="K66" s="22">
        <f t="shared" si="42"/>
        <v>8</v>
      </c>
      <c r="L66" s="22">
        <f t="shared" si="42"/>
        <v>585</v>
      </c>
      <c r="M66" s="22">
        <f t="shared" si="42"/>
        <v>658</v>
      </c>
      <c r="N66" s="22">
        <f t="shared" si="42"/>
        <v>0</v>
      </c>
      <c r="O66" s="22">
        <f t="shared" si="42"/>
        <v>390</v>
      </c>
      <c r="P66" s="22">
        <f t="shared" si="42"/>
        <v>1</v>
      </c>
      <c r="Q66" s="22">
        <f t="shared" si="42"/>
        <v>397</v>
      </c>
      <c r="R66" s="22">
        <f t="shared" si="42"/>
        <v>740</v>
      </c>
      <c r="S66" s="22">
        <f t="shared" si="42"/>
        <v>939</v>
      </c>
      <c r="T66" s="2">
        <f t="shared" si="42"/>
        <v>24</v>
      </c>
    </row>
    <row r="67" spans="1:20" s="13" customFormat="1" ht="18" customHeight="1" x14ac:dyDescent="0.25">
      <c r="A67" s="72"/>
      <c r="B67" s="96" t="s">
        <v>99</v>
      </c>
      <c r="C67" s="96"/>
      <c r="D67" s="96"/>
      <c r="E67" s="96"/>
      <c r="F67" s="96"/>
      <c r="G67" s="96"/>
      <c r="H67" s="96"/>
      <c r="I67" s="96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"/>
    </row>
    <row r="68" spans="1:20" s="13" customFormat="1" ht="18" customHeight="1" x14ac:dyDescent="0.25">
      <c r="A68" s="38">
        <v>1</v>
      </c>
      <c r="B68" s="39" t="s">
        <v>56</v>
      </c>
      <c r="C68" s="33">
        <f t="shared" ref="C68:C74" si="43">D68+E68+F68</f>
        <v>1</v>
      </c>
      <c r="D68" s="33">
        <v>1</v>
      </c>
      <c r="E68" s="33"/>
      <c r="F68" s="33"/>
      <c r="G68" s="33"/>
      <c r="H68" s="33">
        <v>1</v>
      </c>
      <c r="I68" s="33"/>
      <c r="J68" s="22">
        <f>K68+M68+N68+O68+P68+L68</f>
        <v>18</v>
      </c>
      <c r="K68" s="33"/>
      <c r="L68" s="33">
        <v>8</v>
      </c>
      <c r="M68" s="33">
        <v>8</v>
      </c>
      <c r="N68" s="33"/>
      <c r="O68" s="33">
        <v>2</v>
      </c>
      <c r="P68" s="33"/>
      <c r="Q68" s="33"/>
      <c r="R68" s="33">
        <v>1</v>
      </c>
      <c r="S68" s="33">
        <v>1</v>
      </c>
      <c r="T68" s="33"/>
    </row>
    <row r="69" spans="1:20" s="13" customFormat="1" ht="18" customHeight="1" x14ac:dyDescent="0.25">
      <c r="A69" s="38">
        <v>2</v>
      </c>
      <c r="B69" s="39" t="s">
        <v>55</v>
      </c>
      <c r="C69" s="33">
        <f t="shared" si="43"/>
        <v>730</v>
      </c>
      <c r="D69" s="33">
        <v>20</v>
      </c>
      <c r="E69" s="33">
        <v>211</v>
      </c>
      <c r="F69" s="33">
        <v>499</v>
      </c>
      <c r="G69" s="33">
        <v>43</v>
      </c>
      <c r="H69" s="33">
        <v>98</v>
      </c>
      <c r="I69" s="33">
        <v>1</v>
      </c>
      <c r="J69" s="22">
        <f t="shared" ref="J69:J74" si="44">K69+M69+N69+O69+P69+L69</f>
        <v>119</v>
      </c>
      <c r="K69" s="33"/>
      <c r="L69" s="33">
        <v>36</v>
      </c>
      <c r="M69" s="33">
        <v>63</v>
      </c>
      <c r="N69" s="33">
        <v>1</v>
      </c>
      <c r="O69" s="33">
        <v>18</v>
      </c>
      <c r="P69" s="33">
        <v>1</v>
      </c>
      <c r="Q69" s="33">
        <v>62</v>
      </c>
      <c r="R69" s="33">
        <v>32</v>
      </c>
      <c r="S69" s="33">
        <v>3</v>
      </c>
      <c r="T69" s="33">
        <v>29</v>
      </c>
    </row>
    <row r="70" spans="1:20" s="13" customFormat="1" ht="18" customHeight="1" x14ac:dyDescent="0.25">
      <c r="A70" s="38">
        <v>3</v>
      </c>
      <c r="B70" s="39" t="s">
        <v>54</v>
      </c>
      <c r="C70" s="33">
        <f t="shared" si="43"/>
        <v>2513</v>
      </c>
      <c r="D70" s="33">
        <v>2439</v>
      </c>
      <c r="E70" s="33">
        <v>74</v>
      </c>
      <c r="F70" s="33"/>
      <c r="G70" s="33">
        <v>353</v>
      </c>
      <c r="H70" s="33">
        <v>1447</v>
      </c>
      <c r="I70" s="33">
        <v>25</v>
      </c>
      <c r="J70" s="22">
        <f t="shared" si="44"/>
        <v>303</v>
      </c>
      <c r="K70" s="33"/>
      <c r="L70" s="33">
        <v>35</v>
      </c>
      <c r="M70" s="33">
        <v>128</v>
      </c>
      <c r="N70" s="33">
        <v>1</v>
      </c>
      <c r="O70" s="33">
        <v>137</v>
      </c>
      <c r="P70" s="33">
        <v>2</v>
      </c>
      <c r="Q70" s="33">
        <v>4</v>
      </c>
      <c r="R70" s="33">
        <v>31</v>
      </c>
      <c r="S70" s="33">
        <v>5</v>
      </c>
      <c r="T70" s="33">
        <v>28</v>
      </c>
    </row>
    <row r="71" spans="1:20" s="13" customFormat="1" ht="18" customHeight="1" x14ac:dyDescent="0.25">
      <c r="A71" s="38">
        <v>4</v>
      </c>
      <c r="B71" s="39" t="s">
        <v>122</v>
      </c>
      <c r="C71" s="33">
        <f t="shared" si="43"/>
        <v>0</v>
      </c>
      <c r="D71" s="33"/>
      <c r="E71" s="33"/>
      <c r="F71" s="33"/>
      <c r="G71" s="33"/>
      <c r="H71" s="33"/>
      <c r="I71" s="33"/>
      <c r="J71" s="22">
        <f t="shared" si="44"/>
        <v>1</v>
      </c>
      <c r="K71" s="33"/>
      <c r="L71" s="33"/>
      <c r="M71" s="33">
        <v>1</v>
      </c>
      <c r="N71" s="33"/>
      <c r="O71" s="33"/>
      <c r="P71" s="33"/>
      <c r="Q71" s="33"/>
      <c r="R71" s="33"/>
      <c r="S71" s="33"/>
      <c r="T71" s="33"/>
    </row>
    <row r="72" spans="1:20" s="13" customFormat="1" ht="18" customHeight="1" x14ac:dyDescent="0.25">
      <c r="A72" s="38">
        <v>5</v>
      </c>
      <c r="B72" s="39" t="s">
        <v>123</v>
      </c>
      <c r="C72" s="33">
        <f t="shared" si="43"/>
        <v>0</v>
      </c>
      <c r="D72" s="33"/>
      <c r="E72" s="33"/>
      <c r="F72" s="33"/>
      <c r="G72" s="33"/>
      <c r="H72" s="33"/>
      <c r="I72" s="33"/>
      <c r="J72" s="22">
        <f t="shared" si="44"/>
        <v>1</v>
      </c>
      <c r="K72" s="33"/>
      <c r="L72" s="33"/>
      <c r="M72" s="33">
        <v>1</v>
      </c>
      <c r="N72" s="33"/>
      <c r="O72" s="33"/>
      <c r="P72" s="33"/>
      <c r="Q72" s="33"/>
      <c r="R72" s="33"/>
      <c r="S72" s="33"/>
      <c r="T72" s="33"/>
    </row>
    <row r="73" spans="1:20" s="13" customFormat="1" ht="18" customHeight="1" x14ac:dyDescent="0.25">
      <c r="A73" s="38">
        <v>6</v>
      </c>
      <c r="B73" s="39" t="s">
        <v>124</v>
      </c>
      <c r="C73" s="33">
        <f t="shared" si="43"/>
        <v>0</v>
      </c>
      <c r="D73" s="33"/>
      <c r="E73" s="33"/>
      <c r="F73" s="33"/>
      <c r="G73" s="33"/>
      <c r="H73" s="33"/>
      <c r="I73" s="33"/>
      <c r="J73" s="22">
        <f t="shared" si="44"/>
        <v>2</v>
      </c>
      <c r="K73" s="33"/>
      <c r="L73" s="33"/>
      <c r="M73" s="33">
        <v>2</v>
      </c>
      <c r="N73" s="33"/>
      <c r="O73" s="33"/>
      <c r="P73" s="33"/>
      <c r="Q73" s="33"/>
      <c r="R73" s="33"/>
      <c r="S73" s="33"/>
      <c r="T73" s="33"/>
    </row>
    <row r="74" spans="1:20" s="13" customFormat="1" ht="18" customHeight="1" x14ac:dyDescent="0.25">
      <c r="A74" s="55">
        <v>7</v>
      </c>
      <c r="B74" s="74" t="s">
        <v>125</v>
      </c>
      <c r="C74" s="33">
        <f t="shared" si="43"/>
        <v>0</v>
      </c>
      <c r="D74" s="33"/>
      <c r="E74" s="33"/>
      <c r="F74" s="33"/>
      <c r="G74" s="33"/>
      <c r="H74" s="33"/>
      <c r="I74" s="33"/>
      <c r="J74" s="22">
        <f t="shared" si="44"/>
        <v>4</v>
      </c>
      <c r="K74" s="33"/>
      <c r="L74" s="33"/>
      <c r="M74" s="33">
        <v>4</v>
      </c>
      <c r="N74" s="33"/>
      <c r="O74" s="33"/>
      <c r="P74" s="33"/>
      <c r="Q74" s="33"/>
      <c r="R74" s="33"/>
      <c r="S74" s="33"/>
      <c r="T74" s="33"/>
    </row>
    <row r="75" spans="1:20" s="12" customFormat="1" ht="18" customHeight="1" x14ac:dyDescent="0.25">
      <c r="A75" s="108" t="s">
        <v>14</v>
      </c>
      <c r="B75" s="108"/>
      <c r="C75" s="33">
        <f>D75+E75+F75</f>
        <v>3244</v>
      </c>
      <c r="D75" s="33">
        <f>SUM(D68:D74)</f>
        <v>2460</v>
      </c>
      <c r="E75" s="33">
        <f t="shared" ref="E75:I75" si="45">SUM(E68:E74)</f>
        <v>285</v>
      </c>
      <c r="F75" s="33">
        <f t="shared" si="45"/>
        <v>499</v>
      </c>
      <c r="G75" s="33">
        <f t="shared" si="45"/>
        <v>396</v>
      </c>
      <c r="H75" s="33">
        <f t="shared" si="45"/>
        <v>1546</v>
      </c>
      <c r="I75" s="33">
        <f t="shared" si="45"/>
        <v>26</v>
      </c>
      <c r="J75" s="33">
        <f t="shared" ref="J75" si="46">J68+J69+J70+J71+J72+J73+J74</f>
        <v>448</v>
      </c>
      <c r="K75" s="33">
        <f t="shared" ref="K75:T75" si="47">SUM(K68:K74)</f>
        <v>0</v>
      </c>
      <c r="L75" s="33">
        <f t="shared" si="47"/>
        <v>79</v>
      </c>
      <c r="M75" s="33">
        <f t="shared" si="47"/>
        <v>207</v>
      </c>
      <c r="N75" s="33">
        <f t="shared" si="47"/>
        <v>2</v>
      </c>
      <c r="O75" s="33">
        <f t="shared" si="47"/>
        <v>157</v>
      </c>
      <c r="P75" s="33">
        <f t="shared" si="47"/>
        <v>3</v>
      </c>
      <c r="Q75" s="33">
        <f t="shared" si="47"/>
        <v>66</v>
      </c>
      <c r="R75" s="33">
        <f t="shared" si="47"/>
        <v>64</v>
      </c>
      <c r="S75" s="33">
        <f t="shared" si="47"/>
        <v>9</v>
      </c>
      <c r="T75" s="1">
        <f t="shared" si="47"/>
        <v>57</v>
      </c>
    </row>
    <row r="76" spans="1:20" s="13" customFormat="1" ht="18" customHeight="1" x14ac:dyDescent="0.25">
      <c r="A76" s="75"/>
      <c r="B76" s="96" t="s">
        <v>100</v>
      </c>
      <c r="C76" s="96"/>
      <c r="D76" s="96"/>
      <c r="E76" s="96"/>
      <c r="F76" s="96"/>
      <c r="G76" s="96"/>
      <c r="H76" s="96"/>
      <c r="I76" s="9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18"/>
    </row>
    <row r="77" spans="1:20" s="13" customFormat="1" ht="18" customHeight="1" x14ac:dyDescent="0.25">
      <c r="A77" s="31">
        <v>1</v>
      </c>
      <c r="B77" s="32" t="s">
        <v>75</v>
      </c>
      <c r="C77" s="33">
        <f>D77+E77+F77</f>
        <v>10350</v>
      </c>
      <c r="D77" s="33">
        <v>9317</v>
      </c>
      <c r="E77" s="33">
        <v>1000</v>
      </c>
      <c r="F77" s="33">
        <v>33</v>
      </c>
      <c r="G77" s="33">
        <v>1387</v>
      </c>
      <c r="H77" s="33">
        <v>3269</v>
      </c>
      <c r="I77" s="33">
        <v>301</v>
      </c>
      <c r="J77" s="22">
        <f>K77+M77+N77+O77+P77+L77</f>
        <v>994</v>
      </c>
      <c r="K77" s="33">
        <v>10</v>
      </c>
      <c r="L77" s="33">
        <v>235</v>
      </c>
      <c r="M77" s="33">
        <v>471</v>
      </c>
      <c r="N77" s="33"/>
      <c r="O77" s="33">
        <v>220</v>
      </c>
      <c r="P77" s="33">
        <v>58</v>
      </c>
      <c r="Q77" s="33">
        <v>58</v>
      </c>
      <c r="R77" s="33">
        <v>269</v>
      </c>
      <c r="S77" s="33">
        <v>256</v>
      </c>
      <c r="T77" s="1">
        <v>35</v>
      </c>
    </row>
    <row r="78" spans="1:20" s="13" customFormat="1" ht="18" customHeight="1" x14ac:dyDescent="0.25">
      <c r="A78" s="31">
        <v>2</v>
      </c>
      <c r="B78" s="32" t="s">
        <v>149</v>
      </c>
      <c r="C78" s="33">
        <f t="shared" ref="C78:C95" si="48">D78+E78+F78</f>
        <v>0</v>
      </c>
      <c r="D78" s="33"/>
      <c r="E78" s="33"/>
      <c r="F78" s="33"/>
      <c r="G78" s="33"/>
      <c r="H78" s="33"/>
      <c r="I78" s="33"/>
      <c r="J78" s="22">
        <f t="shared" ref="J78:J84" si="49">K78+M78+N78+O78+P78+L78</f>
        <v>4</v>
      </c>
      <c r="K78" s="33"/>
      <c r="L78" s="33"/>
      <c r="M78" s="33">
        <v>4</v>
      </c>
      <c r="N78" s="33"/>
      <c r="O78" s="33"/>
      <c r="P78" s="33"/>
      <c r="Q78" s="33"/>
      <c r="R78" s="33"/>
      <c r="S78" s="33"/>
      <c r="T78" s="1"/>
    </row>
    <row r="79" spans="1:20" s="13" customFormat="1" ht="18" customHeight="1" x14ac:dyDescent="0.25">
      <c r="A79" s="31">
        <v>3</v>
      </c>
      <c r="B79" s="32" t="s">
        <v>150</v>
      </c>
      <c r="C79" s="33">
        <f t="shared" si="48"/>
        <v>8</v>
      </c>
      <c r="D79" s="33">
        <v>8</v>
      </c>
      <c r="E79" s="33">
        <v>0</v>
      </c>
      <c r="F79" s="33">
        <v>0</v>
      </c>
      <c r="G79" s="33">
        <v>2</v>
      </c>
      <c r="H79" s="33">
        <v>0</v>
      </c>
      <c r="I79" s="33">
        <v>0</v>
      </c>
      <c r="J79" s="22">
        <f t="shared" si="49"/>
        <v>5</v>
      </c>
      <c r="K79" s="33"/>
      <c r="L79" s="33">
        <v>2</v>
      </c>
      <c r="M79" s="33">
        <v>2</v>
      </c>
      <c r="N79" s="33"/>
      <c r="O79" s="33"/>
      <c r="P79" s="33">
        <v>1</v>
      </c>
      <c r="Q79" s="33"/>
      <c r="R79" s="33"/>
      <c r="S79" s="33"/>
      <c r="T79" s="1"/>
    </row>
    <row r="80" spans="1:20" s="13" customFormat="1" ht="18" customHeight="1" x14ac:dyDescent="0.25">
      <c r="A80" s="31">
        <v>4</v>
      </c>
      <c r="B80" s="32" t="s">
        <v>151</v>
      </c>
      <c r="C80" s="33">
        <f t="shared" si="48"/>
        <v>0</v>
      </c>
      <c r="D80" s="33"/>
      <c r="E80" s="33"/>
      <c r="F80" s="33"/>
      <c r="G80" s="33"/>
      <c r="H80" s="33"/>
      <c r="I80" s="33"/>
      <c r="J80" s="22">
        <f t="shared" si="49"/>
        <v>1</v>
      </c>
      <c r="K80" s="33"/>
      <c r="L80" s="33"/>
      <c r="M80" s="33">
        <v>1</v>
      </c>
      <c r="N80" s="33"/>
      <c r="O80" s="33"/>
      <c r="P80" s="33"/>
      <c r="Q80" s="33"/>
      <c r="R80" s="33"/>
      <c r="S80" s="33"/>
      <c r="T80" s="1"/>
    </row>
    <row r="81" spans="1:20" s="13" customFormat="1" ht="18" customHeight="1" x14ac:dyDescent="0.25">
      <c r="A81" s="31">
        <v>5</v>
      </c>
      <c r="B81" s="32" t="s">
        <v>152</v>
      </c>
      <c r="C81" s="33">
        <f t="shared" si="48"/>
        <v>0</v>
      </c>
      <c r="D81" s="33"/>
      <c r="E81" s="33"/>
      <c r="F81" s="33"/>
      <c r="G81" s="33"/>
      <c r="H81" s="33"/>
      <c r="I81" s="33"/>
      <c r="J81" s="22">
        <f t="shared" si="49"/>
        <v>2</v>
      </c>
      <c r="K81" s="33"/>
      <c r="L81" s="33"/>
      <c r="M81" s="33">
        <v>2</v>
      </c>
      <c r="N81" s="33"/>
      <c r="O81" s="33"/>
      <c r="P81" s="33"/>
      <c r="Q81" s="33"/>
      <c r="R81" s="33"/>
      <c r="S81" s="33"/>
      <c r="T81" s="1"/>
    </row>
    <row r="82" spans="1:20" s="13" customFormat="1" ht="18" customHeight="1" x14ac:dyDescent="0.25">
      <c r="A82" s="31">
        <v>6</v>
      </c>
      <c r="B82" s="32" t="s">
        <v>153</v>
      </c>
      <c r="C82" s="33">
        <f t="shared" si="48"/>
        <v>0</v>
      </c>
      <c r="D82" s="33"/>
      <c r="E82" s="33"/>
      <c r="F82" s="33"/>
      <c r="G82" s="33"/>
      <c r="H82" s="33"/>
      <c r="I82" s="33"/>
      <c r="J82" s="22">
        <f t="shared" si="49"/>
        <v>4</v>
      </c>
      <c r="K82" s="33"/>
      <c r="L82" s="33">
        <v>2</v>
      </c>
      <c r="M82" s="33">
        <v>2</v>
      </c>
      <c r="N82" s="33"/>
      <c r="O82" s="33"/>
      <c r="P82" s="33"/>
      <c r="Q82" s="33"/>
      <c r="R82" s="33"/>
      <c r="S82" s="33"/>
      <c r="T82" s="1"/>
    </row>
    <row r="83" spans="1:20" s="13" customFormat="1" ht="15.75" customHeight="1" x14ac:dyDescent="0.25">
      <c r="A83" s="31">
        <v>7</v>
      </c>
      <c r="B83" s="32" t="s">
        <v>154</v>
      </c>
      <c r="C83" s="33">
        <f t="shared" si="48"/>
        <v>0</v>
      </c>
      <c r="D83" s="33"/>
      <c r="E83" s="33"/>
      <c r="F83" s="33"/>
      <c r="G83" s="33"/>
      <c r="H83" s="33"/>
      <c r="I83" s="33"/>
      <c r="J83" s="22">
        <f t="shared" si="49"/>
        <v>1</v>
      </c>
      <c r="K83" s="33"/>
      <c r="L83" s="33"/>
      <c r="M83" s="33">
        <v>1</v>
      </c>
      <c r="N83" s="33"/>
      <c r="O83" s="33"/>
      <c r="P83" s="33"/>
      <c r="Q83" s="33"/>
      <c r="R83" s="33"/>
      <c r="S83" s="33"/>
      <c r="T83" s="1"/>
    </row>
    <row r="84" spans="1:20" s="13" customFormat="1" ht="18.75" customHeight="1" x14ac:dyDescent="0.25">
      <c r="A84" s="31">
        <v>8</v>
      </c>
      <c r="B84" s="32" t="s">
        <v>214</v>
      </c>
      <c r="C84" s="33">
        <f t="shared" si="48"/>
        <v>2</v>
      </c>
      <c r="D84" s="33">
        <v>2</v>
      </c>
      <c r="E84" s="33">
        <v>0</v>
      </c>
      <c r="F84" s="33">
        <v>0</v>
      </c>
      <c r="G84" s="33">
        <v>2</v>
      </c>
      <c r="H84" s="33">
        <v>2</v>
      </c>
      <c r="I84" s="33">
        <v>0</v>
      </c>
      <c r="J84" s="22">
        <f t="shared" si="49"/>
        <v>0</v>
      </c>
      <c r="K84" s="33"/>
      <c r="L84" s="33"/>
      <c r="M84" s="33"/>
      <c r="N84" s="33"/>
      <c r="O84" s="33"/>
      <c r="P84" s="33"/>
      <c r="Q84" s="33"/>
      <c r="R84" s="33"/>
      <c r="S84" s="33"/>
      <c r="T84" s="1"/>
    </row>
    <row r="85" spans="1:20" s="13" customFormat="1" ht="18.75" customHeight="1" x14ac:dyDescent="0.25">
      <c r="A85" s="31">
        <v>9</v>
      </c>
      <c r="B85" s="32" t="s">
        <v>231</v>
      </c>
      <c r="C85" s="33">
        <f t="shared" si="48"/>
        <v>16</v>
      </c>
      <c r="D85" s="33">
        <v>0</v>
      </c>
      <c r="E85" s="33">
        <v>16</v>
      </c>
      <c r="F85" s="33">
        <v>0</v>
      </c>
      <c r="G85" s="33">
        <v>0</v>
      </c>
      <c r="H85" s="33">
        <v>0</v>
      </c>
      <c r="I85" s="33">
        <v>2</v>
      </c>
      <c r="J85" s="22">
        <f>K85+L85+M85+N85+O85+P85</f>
        <v>3</v>
      </c>
      <c r="K85" s="33"/>
      <c r="L85" s="33"/>
      <c r="M85" s="33">
        <v>1</v>
      </c>
      <c r="N85" s="33"/>
      <c r="O85" s="33">
        <v>2</v>
      </c>
      <c r="P85" s="33"/>
      <c r="Q85" s="33"/>
      <c r="R85" s="33">
        <v>5</v>
      </c>
      <c r="S85" s="33"/>
      <c r="T85" s="1">
        <v>5</v>
      </c>
    </row>
    <row r="86" spans="1:20" s="13" customFormat="1" ht="18.75" customHeight="1" x14ac:dyDescent="0.25">
      <c r="A86" s="31">
        <v>10</v>
      </c>
      <c r="B86" s="32" t="s">
        <v>76</v>
      </c>
      <c r="C86" s="33">
        <f t="shared" si="48"/>
        <v>1659</v>
      </c>
      <c r="D86" s="33">
        <v>1618</v>
      </c>
      <c r="E86" s="33">
        <v>41</v>
      </c>
      <c r="F86" s="33">
        <v>0</v>
      </c>
      <c r="G86" s="33">
        <v>221</v>
      </c>
      <c r="H86" s="33">
        <v>260</v>
      </c>
      <c r="I86" s="33">
        <v>14</v>
      </c>
      <c r="J86" s="22">
        <f t="shared" ref="J86:J89" si="50">K86+L86+M86+N86+O86+P86</f>
        <v>207</v>
      </c>
      <c r="K86" s="33"/>
      <c r="L86" s="33">
        <v>44</v>
      </c>
      <c r="M86" s="33">
        <v>63</v>
      </c>
      <c r="N86" s="33"/>
      <c r="O86" s="33">
        <v>97</v>
      </c>
      <c r="P86" s="33">
        <v>3</v>
      </c>
      <c r="Q86" s="33">
        <v>3</v>
      </c>
      <c r="R86" s="33">
        <v>25</v>
      </c>
      <c r="S86" s="33">
        <v>1</v>
      </c>
      <c r="T86" s="1">
        <v>23</v>
      </c>
    </row>
    <row r="87" spans="1:20" s="13" customFormat="1" ht="18.75" customHeight="1" x14ac:dyDescent="0.25">
      <c r="A87" s="31">
        <v>11</v>
      </c>
      <c r="B87" s="32" t="s">
        <v>116</v>
      </c>
      <c r="C87" s="33">
        <f t="shared" si="48"/>
        <v>87</v>
      </c>
      <c r="D87" s="33">
        <v>82</v>
      </c>
      <c r="E87" s="33">
        <v>5</v>
      </c>
      <c r="F87" s="33">
        <v>0</v>
      </c>
      <c r="G87" s="33">
        <v>2</v>
      </c>
      <c r="H87" s="33">
        <v>83</v>
      </c>
      <c r="I87" s="33">
        <v>1</v>
      </c>
      <c r="J87" s="22">
        <f t="shared" si="50"/>
        <v>14</v>
      </c>
      <c r="K87" s="33"/>
      <c r="L87" s="33">
        <v>2</v>
      </c>
      <c r="M87" s="33">
        <v>5</v>
      </c>
      <c r="N87" s="33"/>
      <c r="O87" s="33">
        <v>7</v>
      </c>
      <c r="P87" s="33"/>
      <c r="Q87" s="33"/>
      <c r="R87" s="33">
        <v>10</v>
      </c>
      <c r="S87" s="33">
        <v>10</v>
      </c>
      <c r="T87" s="1"/>
    </row>
    <row r="88" spans="1:20" s="13" customFormat="1" ht="18.75" customHeight="1" x14ac:dyDescent="0.25">
      <c r="A88" s="31">
        <v>12</v>
      </c>
      <c r="B88" s="32" t="s">
        <v>126</v>
      </c>
      <c r="C88" s="33">
        <f t="shared" si="48"/>
        <v>18</v>
      </c>
      <c r="D88" s="33">
        <v>18</v>
      </c>
      <c r="E88" s="33">
        <v>0</v>
      </c>
      <c r="F88" s="33">
        <v>0</v>
      </c>
      <c r="G88" s="33">
        <v>4</v>
      </c>
      <c r="H88" s="33">
        <v>18</v>
      </c>
      <c r="I88" s="33">
        <v>0</v>
      </c>
      <c r="J88" s="22">
        <f t="shared" si="50"/>
        <v>7</v>
      </c>
      <c r="K88" s="33"/>
      <c r="L88" s="33"/>
      <c r="M88" s="33">
        <v>4</v>
      </c>
      <c r="N88" s="33"/>
      <c r="O88" s="33">
        <v>3</v>
      </c>
      <c r="P88" s="33"/>
      <c r="Q88" s="33"/>
      <c r="R88" s="33"/>
      <c r="S88" s="33"/>
      <c r="T88" s="1"/>
    </row>
    <row r="89" spans="1:20" s="13" customFormat="1" ht="18.75" customHeight="1" x14ac:dyDescent="0.25">
      <c r="A89" s="31">
        <v>13</v>
      </c>
      <c r="B89" s="32" t="s">
        <v>127</v>
      </c>
      <c r="C89" s="33">
        <f t="shared" si="48"/>
        <v>29</v>
      </c>
      <c r="D89" s="33">
        <v>29</v>
      </c>
      <c r="E89" s="33">
        <v>0</v>
      </c>
      <c r="F89" s="33">
        <v>0</v>
      </c>
      <c r="G89" s="33">
        <v>5</v>
      </c>
      <c r="H89" s="33">
        <v>27</v>
      </c>
      <c r="I89" s="33">
        <v>0</v>
      </c>
      <c r="J89" s="22">
        <f t="shared" si="50"/>
        <v>7</v>
      </c>
      <c r="K89" s="33"/>
      <c r="L89" s="33"/>
      <c r="M89" s="33">
        <v>3</v>
      </c>
      <c r="N89" s="33"/>
      <c r="O89" s="33">
        <v>4</v>
      </c>
      <c r="P89" s="33"/>
      <c r="Q89" s="33"/>
      <c r="R89" s="33"/>
      <c r="S89" s="33"/>
      <c r="T89" s="1"/>
    </row>
    <row r="90" spans="1:20" s="13" customFormat="1" ht="18.75" customHeight="1" x14ac:dyDescent="0.25">
      <c r="A90" s="31">
        <v>14</v>
      </c>
      <c r="B90" s="32" t="s">
        <v>128</v>
      </c>
      <c r="C90" s="33">
        <f t="shared" si="48"/>
        <v>0</v>
      </c>
      <c r="D90" s="33"/>
      <c r="E90" s="33"/>
      <c r="F90" s="33"/>
      <c r="G90" s="33"/>
      <c r="H90" s="33"/>
      <c r="I90" s="33"/>
      <c r="J90" s="22">
        <f>K90+L90+M90+N90+O90+P90</f>
        <v>4</v>
      </c>
      <c r="K90" s="33"/>
      <c r="L90" s="33"/>
      <c r="M90" s="33">
        <v>4</v>
      </c>
      <c r="N90" s="33"/>
      <c r="O90" s="33"/>
      <c r="P90" s="33"/>
      <c r="Q90" s="33"/>
      <c r="R90" s="33"/>
      <c r="S90" s="33"/>
      <c r="T90" s="1"/>
    </row>
    <row r="91" spans="1:20" s="13" customFormat="1" ht="18.75" customHeight="1" x14ac:dyDescent="0.25">
      <c r="A91" s="31">
        <v>15</v>
      </c>
      <c r="B91" s="32" t="s">
        <v>129</v>
      </c>
      <c r="C91" s="33">
        <f t="shared" si="48"/>
        <v>1</v>
      </c>
      <c r="D91" s="33">
        <v>1</v>
      </c>
      <c r="E91" s="33">
        <v>0</v>
      </c>
      <c r="F91" s="33">
        <v>0</v>
      </c>
      <c r="G91" s="33">
        <v>0</v>
      </c>
      <c r="H91" s="33">
        <v>10</v>
      </c>
      <c r="I91" s="33">
        <v>0</v>
      </c>
      <c r="J91" s="22">
        <f t="shared" ref="J91:J95" si="51">K91+L91+M91+N91+O91+P91</f>
        <v>5</v>
      </c>
      <c r="K91" s="33"/>
      <c r="L91" s="33"/>
      <c r="M91" s="33">
        <v>2</v>
      </c>
      <c r="N91" s="33"/>
      <c r="O91" s="33">
        <v>3</v>
      </c>
      <c r="P91" s="33"/>
      <c r="Q91" s="33"/>
      <c r="R91" s="33"/>
      <c r="S91" s="33"/>
      <c r="T91" s="1"/>
    </row>
    <row r="92" spans="1:20" s="13" customFormat="1" ht="18.75" customHeight="1" x14ac:dyDescent="0.25">
      <c r="A92" s="31">
        <v>16</v>
      </c>
      <c r="B92" s="32" t="s">
        <v>208</v>
      </c>
      <c r="C92" s="33">
        <f t="shared" si="48"/>
        <v>0</v>
      </c>
      <c r="D92" s="33"/>
      <c r="E92" s="33"/>
      <c r="F92" s="33"/>
      <c r="G92" s="33"/>
      <c r="H92" s="33"/>
      <c r="I92" s="33"/>
      <c r="J92" s="22">
        <f t="shared" si="51"/>
        <v>3</v>
      </c>
      <c r="K92" s="33"/>
      <c r="L92" s="33"/>
      <c r="M92" s="33">
        <v>3</v>
      </c>
      <c r="N92" s="33"/>
      <c r="O92" s="33"/>
      <c r="P92" s="33"/>
      <c r="Q92" s="33"/>
      <c r="R92" s="33"/>
      <c r="S92" s="33"/>
      <c r="T92" s="1"/>
    </row>
    <row r="93" spans="1:20" s="13" customFormat="1" ht="18.75" customHeight="1" x14ac:dyDescent="0.25">
      <c r="A93" s="31">
        <v>17</v>
      </c>
      <c r="B93" s="32" t="s">
        <v>130</v>
      </c>
      <c r="C93" s="33">
        <f t="shared" si="48"/>
        <v>0</v>
      </c>
      <c r="D93" s="33"/>
      <c r="E93" s="33"/>
      <c r="F93" s="33"/>
      <c r="G93" s="33"/>
      <c r="H93" s="33"/>
      <c r="I93" s="33"/>
      <c r="J93" s="22">
        <f t="shared" si="51"/>
        <v>2</v>
      </c>
      <c r="K93" s="33"/>
      <c r="L93" s="33"/>
      <c r="M93" s="33">
        <v>2</v>
      </c>
      <c r="N93" s="33"/>
      <c r="O93" s="33"/>
      <c r="P93" s="33"/>
      <c r="Q93" s="33"/>
      <c r="R93" s="33"/>
      <c r="S93" s="33"/>
      <c r="T93" s="1"/>
    </row>
    <row r="94" spans="1:20" s="13" customFormat="1" ht="18.75" customHeight="1" x14ac:dyDescent="0.25">
      <c r="A94" s="31">
        <v>18</v>
      </c>
      <c r="B94" s="32" t="s">
        <v>131</v>
      </c>
      <c r="C94" s="33">
        <f t="shared" si="48"/>
        <v>0</v>
      </c>
      <c r="D94" s="33"/>
      <c r="E94" s="33"/>
      <c r="F94" s="33"/>
      <c r="G94" s="33"/>
      <c r="H94" s="33"/>
      <c r="I94" s="33"/>
      <c r="J94" s="22">
        <f t="shared" si="51"/>
        <v>4</v>
      </c>
      <c r="K94" s="33"/>
      <c r="L94" s="33">
        <v>1</v>
      </c>
      <c r="M94" s="33">
        <v>2</v>
      </c>
      <c r="N94" s="33"/>
      <c r="O94" s="33">
        <v>1</v>
      </c>
      <c r="P94" s="33"/>
      <c r="Q94" s="33"/>
      <c r="R94" s="33"/>
      <c r="S94" s="33"/>
      <c r="T94" s="1"/>
    </row>
    <row r="95" spans="1:20" s="13" customFormat="1" ht="18.75" customHeight="1" x14ac:dyDescent="0.25">
      <c r="A95" s="31">
        <v>19</v>
      </c>
      <c r="B95" s="32" t="s">
        <v>209</v>
      </c>
      <c r="C95" s="33">
        <f t="shared" si="48"/>
        <v>0</v>
      </c>
      <c r="D95" s="33"/>
      <c r="E95" s="33"/>
      <c r="F95" s="33"/>
      <c r="G95" s="33"/>
      <c r="H95" s="33"/>
      <c r="I95" s="33"/>
      <c r="J95" s="22">
        <f t="shared" si="51"/>
        <v>1</v>
      </c>
      <c r="K95" s="33"/>
      <c r="L95" s="33">
        <v>1</v>
      </c>
      <c r="M95" s="33"/>
      <c r="N95" s="33"/>
      <c r="O95" s="33"/>
      <c r="P95" s="33"/>
      <c r="Q95" s="33"/>
      <c r="R95" s="33"/>
      <c r="S95" s="33"/>
      <c r="T95" s="1"/>
    </row>
    <row r="96" spans="1:20" s="12" customFormat="1" ht="18" customHeight="1" x14ac:dyDescent="0.25">
      <c r="A96" s="108" t="s">
        <v>14</v>
      </c>
      <c r="B96" s="108"/>
      <c r="C96" s="33">
        <f>D96+E96+F96</f>
        <v>12170</v>
      </c>
      <c r="D96" s="33">
        <f>SUM(D77:D95)</f>
        <v>11075</v>
      </c>
      <c r="E96" s="33">
        <f t="shared" ref="E96:J96" si="52">SUM(E77:E95)</f>
        <v>1062</v>
      </c>
      <c r="F96" s="33">
        <f t="shared" si="52"/>
        <v>33</v>
      </c>
      <c r="G96" s="33">
        <f t="shared" si="52"/>
        <v>1623</v>
      </c>
      <c r="H96" s="33">
        <f t="shared" si="52"/>
        <v>3669</v>
      </c>
      <c r="I96" s="33">
        <f t="shared" si="52"/>
        <v>318</v>
      </c>
      <c r="J96" s="33">
        <f t="shared" si="52"/>
        <v>1268</v>
      </c>
      <c r="K96" s="33">
        <f>SUM(K77:K95)</f>
        <v>10</v>
      </c>
      <c r="L96" s="33">
        <f t="shared" ref="L96:T96" si="53">SUM(L77:L95)</f>
        <v>287</v>
      </c>
      <c r="M96" s="33">
        <f t="shared" si="53"/>
        <v>572</v>
      </c>
      <c r="N96" s="33">
        <f t="shared" si="53"/>
        <v>0</v>
      </c>
      <c r="O96" s="33">
        <f t="shared" si="53"/>
        <v>337</v>
      </c>
      <c r="P96" s="33">
        <f t="shared" si="53"/>
        <v>62</v>
      </c>
      <c r="Q96" s="33">
        <f t="shared" si="53"/>
        <v>61</v>
      </c>
      <c r="R96" s="33">
        <f t="shared" si="53"/>
        <v>309</v>
      </c>
      <c r="S96" s="33">
        <f t="shared" si="53"/>
        <v>267</v>
      </c>
      <c r="T96" s="1">
        <f t="shared" si="53"/>
        <v>63</v>
      </c>
    </row>
    <row r="97" spans="1:20" s="12" customFormat="1" ht="18" customHeight="1" x14ac:dyDescent="0.25">
      <c r="A97" s="77"/>
      <c r="B97" s="96" t="s">
        <v>147</v>
      </c>
      <c r="C97" s="96"/>
      <c r="D97" s="96"/>
      <c r="E97" s="96"/>
      <c r="F97" s="96"/>
      <c r="G97" s="96"/>
      <c r="H97" s="96"/>
      <c r="I97" s="96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19"/>
    </row>
    <row r="98" spans="1:20" s="12" customFormat="1" ht="18" customHeight="1" x14ac:dyDescent="0.25">
      <c r="A98" s="53">
        <v>1</v>
      </c>
      <c r="B98" s="32" t="s">
        <v>155</v>
      </c>
      <c r="C98" s="33">
        <f>D98+E98+F98</f>
        <v>225</v>
      </c>
      <c r="D98" s="22">
        <v>69</v>
      </c>
      <c r="E98" s="22">
        <v>1</v>
      </c>
      <c r="F98" s="22">
        <v>155</v>
      </c>
      <c r="G98" s="22">
        <v>18</v>
      </c>
      <c r="H98" s="22">
        <v>90</v>
      </c>
      <c r="I98" s="22">
        <v>1</v>
      </c>
      <c r="J98" s="22">
        <f>K98+M98+N98+O98+P98+L98</f>
        <v>6</v>
      </c>
      <c r="K98" s="22"/>
      <c r="L98" s="22">
        <v>2</v>
      </c>
      <c r="M98" s="22">
        <v>1</v>
      </c>
      <c r="N98" s="22"/>
      <c r="O98" s="22">
        <v>1</v>
      </c>
      <c r="P98" s="22">
        <v>2</v>
      </c>
      <c r="Q98" s="22"/>
      <c r="R98" s="33"/>
      <c r="S98" s="22"/>
      <c r="T98" s="22"/>
    </row>
    <row r="99" spans="1:20" s="12" customFormat="1" ht="18" customHeight="1" x14ac:dyDescent="0.25">
      <c r="A99" s="53">
        <v>2</v>
      </c>
      <c r="B99" s="32" t="s">
        <v>156</v>
      </c>
      <c r="C99" s="33">
        <f t="shared" ref="C99:C109" si="54">D99+E99+F99</f>
        <v>7540</v>
      </c>
      <c r="D99" s="22">
        <v>6394</v>
      </c>
      <c r="E99" s="22">
        <v>641</v>
      </c>
      <c r="F99" s="22">
        <v>505</v>
      </c>
      <c r="G99" s="22">
        <v>1333</v>
      </c>
      <c r="H99" s="22">
        <v>2141</v>
      </c>
      <c r="I99" s="22">
        <v>59</v>
      </c>
      <c r="J99" s="22">
        <f t="shared" ref="J99:J109" si="55">K99+M99+N99+O99+P99+L99</f>
        <v>1016</v>
      </c>
      <c r="K99" s="22">
        <v>10</v>
      </c>
      <c r="L99" s="22">
        <v>363</v>
      </c>
      <c r="M99" s="22">
        <v>293</v>
      </c>
      <c r="N99" s="22"/>
      <c r="O99" s="22">
        <v>241</v>
      </c>
      <c r="P99" s="22">
        <v>109</v>
      </c>
      <c r="Q99" s="22">
        <v>62</v>
      </c>
      <c r="R99" s="33">
        <v>280</v>
      </c>
      <c r="S99" s="22">
        <v>305</v>
      </c>
      <c r="T99" s="22">
        <v>14</v>
      </c>
    </row>
    <row r="100" spans="1:20" s="12" customFormat="1" ht="18" customHeight="1" x14ac:dyDescent="0.25">
      <c r="A100" s="53">
        <v>3</v>
      </c>
      <c r="B100" s="32" t="s">
        <v>157</v>
      </c>
      <c r="C100" s="33">
        <f t="shared" si="54"/>
        <v>173</v>
      </c>
      <c r="D100" s="22">
        <v>133</v>
      </c>
      <c r="E100" s="22">
        <v>1</v>
      </c>
      <c r="F100" s="22">
        <v>39</v>
      </c>
      <c r="G100" s="22">
        <v>6</v>
      </c>
      <c r="H100" s="22">
        <v>4</v>
      </c>
      <c r="I100" s="22"/>
      <c r="J100" s="22">
        <f t="shared" si="55"/>
        <v>7</v>
      </c>
      <c r="K100" s="22"/>
      <c r="L100" s="22">
        <v>3</v>
      </c>
      <c r="M100" s="22">
        <v>1</v>
      </c>
      <c r="N100" s="22"/>
      <c r="O100" s="22"/>
      <c r="P100" s="22">
        <v>3</v>
      </c>
      <c r="Q100" s="22"/>
      <c r="R100" s="33"/>
      <c r="S100" s="22"/>
      <c r="T100" s="22"/>
    </row>
    <row r="101" spans="1:20" s="12" customFormat="1" ht="18" customHeight="1" x14ac:dyDescent="0.25">
      <c r="A101" s="53">
        <v>4</v>
      </c>
      <c r="B101" s="32" t="s">
        <v>158</v>
      </c>
      <c r="C101" s="33">
        <f t="shared" si="54"/>
        <v>231</v>
      </c>
      <c r="D101" s="22">
        <v>171</v>
      </c>
      <c r="E101" s="22">
        <v>3</v>
      </c>
      <c r="F101" s="22">
        <v>57</v>
      </c>
      <c r="G101" s="22">
        <v>25</v>
      </c>
      <c r="H101" s="22">
        <v>15</v>
      </c>
      <c r="I101" s="22">
        <v>2</v>
      </c>
      <c r="J101" s="22">
        <f t="shared" si="55"/>
        <v>13</v>
      </c>
      <c r="K101" s="22"/>
      <c r="L101" s="22">
        <v>3</v>
      </c>
      <c r="M101" s="22"/>
      <c r="N101" s="22"/>
      <c r="O101" s="22">
        <v>5</v>
      </c>
      <c r="P101" s="22">
        <v>5</v>
      </c>
      <c r="Q101" s="22"/>
      <c r="R101" s="33">
        <v>1</v>
      </c>
      <c r="S101" s="22">
        <v>1</v>
      </c>
      <c r="T101" s="22"/>
    </row>
    <row r="102" spans="1:20" s="12" customFormat="1" ht="18" customHeight="1" x14ac:dyDescent="0.25">
      <c r="A102" s="53">
        <v>5</v>
      </c>
      <c r="B102" s="32" t="s">
        <v>159</v>
      </c>
      <c r="C102" s="33">
        <f t="shared" si="54"/>
        <v>2</v>
      </c>
      <c r="D102" s="22">
        <v>1</v>
      </c>
      <c r="E102" s="22"/>
      <c r="F102" s="22">
        <v>1</v>
      </c>
      <c r="G102" s="22">
        <v>1</v>
      </c>
      <c r="H102" s="22"/>
      <c r="I102" s="22"/>
      <c r="J102" s="22">
        <f t="shared" si="55"/>
        <v>1</v>
      </c>
      <c r="K102" s="22"/>
      <c r="L102" s="22"/>
      <c r="M102" s="22"/>
      <c r="N102" s="22"/>
      <c r="O102" s="22"/>
      <c r="P102" s="22">
        <v>1</v>
      </c>
      <c r="Q102" s="22"/>
      <c r="R102" s="33"/>
      <c r="S102" s="22"/>
      <c r="T102" s="22"/>
    </row>
    <row r="103" spans="1:20" s="12" customFormat="1" ht="18" customHeight="1" x14ac:dyDescent="0.25">
      <c r="A103" s="53">
        <v>6</v>
      </c>
      <c r="B103" s="32" t="s">
        <v>160</v>
      </c>
      <c r="C103" s="33">
        <f t="shared" si="54"/>
        <v>568</v>
      </c>
      <c r="D103" s="22">
        <v>490</v>
      </c>
      <c r="E103" s="22">
        <v>2</v>
      </c>
      <c r="F103" s="22">
        <v>76</v>
      </c>
      <c r="G103" s="22">
        <v>72</v>
      </c>
      <c r="H103" s="22">
        <v>161</v>
      </c>
      <c r="I103" s="22">
        <v>2</v>
      </c>
      <c r="J103" s="22">
        <f t="shared" si="55"/>
        <v>30</v>
      </c>
      <c r="K103" s="22"/>
      <c r="L103" s="22">
        <v>6</v>
      </c>
      <c r="M103" s="22">
        <v>11</v>
      </c>
      <c r="N103" s="22"/>
      <c r="O103" s="22">
        <v>2</v>
      </c>
      <c r="P103" s="22">
        <v>11</v>
      </c>
      <c r="Q103" s="22"/>
      <c r="R103" s="33">
        <v>2</v>
      </c>
      <c r="S103" s="22">
        <v>1</v>
      </c>
      <c r="T103" s="22">
        <v>1</v>
      </c>
    </row>
    <row r="104" spans="1:20" s="12" customFormat="1" ht="18" customHeight="1" x14ac:dyDescent="0.25">
      <c r="A104" s="53">
        <v>7</v>
      </c>
      <c r="B104" s="32" t="s">
        <v>161</v>
      </c>
      <c r="C104" s="33">
        <f t="shared" si="54"/>
        <v>5</v>
      </c>
      <c r="D104" s="22">
        <v>3</v>
      </c>
      <c r="E104" s="22"/>
      <c r="F104" s="22">
        <v>2</v>
      </c>
      <c r="G104" s="22">
        <v>2</v>
      </c>
      <c r="H104" s="22"/>
      <c r="I104" s="22"/>
      <c r="J104" s="22">
        <f t="shared" si="55"/>
        <v>0</v>
      </c>
      <c r="K104" s="22"/>
      <c r="L104" s="22"/>
      <c r="M104" s="22"/>
      <c r="N104" s="22"/>
      <c r="O104" s="22"/>
      <c r="P104" s="22"/>
      <c r="Q104" s="22"/>
      <c r="R104" s="33"/>
      <c r="S104" s="22"/>
      <c r="T104" s="22"/>
    </row>
    <row r="105" spans="1:20" s="12" customFormat="1" ht="18" customHeight="1" x14ac:dyDescent="0.25">
      <c r="A105" s="53">
        <v>8</v>
      </c>
      <c r="B105" s="32" t="s">
        <v>162</v>
      </c>
      <c r="C105" s="33">
        <f t="shared" si="54"/>
        <v>51</v>
      </c>
      <c r="D105" s="22">
        <v>28</v>
      </c>
      <c r="E105" s="22"/>
      <c r="F105" s="22">
        <v>23</v>
      </c>
      <c r="G105" s="22"/>
      <c r="H105" s="22"/>
      <c r="I105" s="22"/>
      <c r="J105" s="22">
        <f t="shared" si="55"/>
        <v>3</v>
      </c>
      <c r="K105" s="22"/>
      <c r="L105" s="22"/>
      <c r="M105" s="22">
        <v>1</v>
      </c>
      <c r="N105" s="22"/>
      <c r="O105" s="22"/>
      <c r="P105" s="22">
        <v>2</v>
      </c>
      <c r="Q105" s="22"/>
      <c r="R105" s="33"/>
      <c r="S105" s="22"/>
      <c r="T105" s="22"/>
    </row>
    <row r="106" spans="1:20" s="12" customFormat="1" ht="18" customHeight="1" x14ac:dyDescent="0.25">
      <c r="A106" s="53">
        <v>9</v>
      </c>
      <c r="B106" s="32" t="s">
        <v>163</v>
      </c>
      <c r="C106" s="33">
        <f t="shared" si="54"/>
        <v>250</v>
      </c>
      <c r="D106" s="22">
        <v>192</v>
      </c>
      <c r="E106" s="22">
        <v>2</v>
      </c>
      <c r="F106" s="22">
        <v>56</v>
      </c>
      <c r="G106" s="22">
        <v>55</v>
      </c>
      <c r="H106" s="22">
        <v>34</v>
      </c>
      <c r="I106" s="22">
        <v>2</v>
      </c>
      <c r="J106" s="22">
        <f t="shared" si="55"/>
        <v>13</v>
      </c>
      <c r="K106" s="22"/>
      <c r="L106" s="22">
        <v>2</v>
      </c>
      <c r="M106" s="22">
        <v>1</v>
      </c>
      <c r="N106" s="22"/>
      <c r="O106" s="22">
        <v>6</v>
      </c>
      <c r="P106" s="22">
        <v>4</v>
      </c>
      <c r="Q106" s="22"/>
      <c r="R106" s="33"/>
      <c r="S106" s="22"/>
      <c r="T106" s="22"/>
    </row>
    <row r="107" spans="1:20" s="12" customFormat="1" ht="18" customHeight="1" x14ac:dyDescent="0.25">
      <c r="A107" s="53">
        <v>10</v>
      </c>
      <c r="B107" s="32" t="s">
        <v>164</v>
      </c>
      <c r="C107" s="33">
        <f t="shared" si="54"/>
        <v>34</v>
      </c>
      <c r="D107" s="23">
        <v>23</v>
      </c>
      <c r="E107" s="23"/>
      <c r="F107" s="23">
        <v>11</v>
      </c>
      <c r="G107" s="23">
        <v>14</v>
      </c>
      <c r="H107" s="23">
        <v>33</v>
      </c>
      <c r="I107" s="23">
        <v>1</v>
      </c>
      <c r="J107" s="22">
        <f t="shared" si="55"/>
        <v>8</v>
      </c>
      <c r="K107" s="23">
        <v>1</v>
      </c>
      <c r="L107" s="23"/>
      <c r="M107" s="23"/>
      <c r="N107" s="23"/>
      <c r="O107" s="23"/>
      <c r="P107" s="23">
        <v>7</v>
      </c>
      <c r="Q107" s="23"/>
      <c r="R107" s="33"/>
      <c r="S107" s="23"/>
      <c r="T107" s="23"/>
    </row>
    <row r="108" spans="1:20" s="12" customFormat="1" ht="18" customHeight="1" x14ac:dyDescent="0.25">
      <c r="A108" s="53">
        <v>11</v>
      </c>
      <c r="B108" s="52" t="s">
        <v>165</v>
      </c>
      <c r="C108" s="33">
        <f t="shared" si="54"/>
        <v>0</v>
      </c>
      <c r="D108" s="23"/>
      <c r="E108" s="23"/>
      <c r="F108" s="23"/>
      <c r="G108" s="23"/>
      <c r="H108" s="23"/>
      <c r="I108" s="23"/>
      <c r="J108" s="22">
        <f t="shared" si="55"/>
        <v>2</v>
      </c>
      <c r="K108" s="23"/>
      <c r="L108" s="23">
        <v>1</v>
      </c>
      <c r="M108" s="23"/>
      <c r="N108" s="23"/>
      <c r="O108" s="23"/>
      <c r="P108" s="23">
        <v>1</v>
      </c>
      <c r="Q108" s="23"/>
      <c r="R108" s="33"/>
      <c r="S108" s="23"/>
      <c r="T108" s="23"/>
    </row>
    <row r="109" spans="1:20" s="12" customFormat="1" ht="18" customHeight="1" x14ac:dyDescent="0.25">
      <c r="A109" s="53">
        <v>12</v>
      </c>
      <c r="B109" s="52" t="s">
        <v>276</v>
      </c>
      <c r="C109" s="33">
        <f t="shared" si="54"/>
        <v>0</v>
      </c>
      <c r="D109" s="23"/>
      <c r="E109" s="23"/>
      <c r="F109" s="23"/>
      <c r="G109" s="23"/>
      <c r="H109" s="23"/>
      <c r="I109" s="23"/>
      <c r="J109" s="22">
        <f t="shared" si="55"/>
        <v>6</v>
      </c>
      <c r="K109" s="23"/>
      <c r="L109" s="23"/>
      <c r="M109" s="23">
        <v>6</v>
      </c>
      <c r="N109" s="23"/>
      <c r="O109" s="23"/>
      <c r="P109" s="23"/>
      <c r="Q109" s="23"/>
      <c r="R109" s="33"/>
      <c r="S109" s="23"/>
      <c r="T109" s="23"/>
    </row>
    <row r="110" spans="1:20" s="12" customFormat="1" ht="18" customHeight="1" x14ac:dyDescent="0.25">
      <c r="A110" s="108" t="s">
        <v>14</v>
      </c>
      <c r="B110" s="108"/>
      <c r="C110" s="33">
        <f>D110+E110+F110</f>
        <v>9079</v>
      </c>
      <c r="D110" s="33">
        <f t="shared" ref="D110:L110" si="56">SUM(D98:D109)</f>
        <v>7504</v>
      </c>
      <c r="E110" s="33">
        <f t="shared" si="56"/>
        <v>650</v>
      </c>
      <c r="F110" s="33">
        <f t="shared" si="56"/>
        <v>925</v>
      </c>
      <c r="G110" s="33">
        <f t="shared" si="56"/>
        <v>1526</v>
      </c>
      <c r="H110" s="33">
        <v>2150</v>
      </c>
      <c r="I110" s="33">
        <f t="shared" si="56"/>
        <v>67</v>
      </c>
      <c r="J110" s="22">
        <f t="shared" si="56"/>
        <v>1105</v>
      </c>
      <c r="K110" s="22">
        <f t="shared" si="56"/>
        <v>11</v>
      </c>
      <c r="L110" s="22">
        <f t="shared" si="56"/>
        <v>380</v>
      </c>
      <c r="M110" s="22">
        <f t="shared" ref="M110:T110" si="57">SUM(M98:M109)</f>
        <v>314</v>
      </c>
      <c r="N110" s="22">
        <f t="shared" si="57"/>
        <v>0</v>
      </c>
      <c r="O110" s="22">
        <f t="shared" si="57"/>
        <v>255</v>
      </c>
      <c r="P110" s="22">
        <f t="shared" si="57"/>
        <v>145</v>
      </c>
      <c r="Q110" s="22">
        <f t="shared" si="57"/>
        <v>62</v>
      </c>
      <c r="R110" s="22">
        <f t="shared" si="57"/>
        <v>283</v>
      </c>
      <c r="S110" s="22">
        <f t="shared" si="57"/>
        <v>307</v>
      </c>
      <c r="T110" s="2">
        <f t="shared" si="57"/>
        <v>15</v>
      </c>
    </row>
    <row r="111" spans="1:20" s="12" customFormat="1" ht="18" customHeight="1" x14ac:dyDescent="0.25">
      <c r="A111" s="77"/>
      <c r="B111" s="96" t="s">
        <v>114</v>
      </c>
      <c r="C111" s="96"/>
      <c r="D111" s="96"/>
      <c r="E111" s="96"/>
      <c r="F111" s="96"/>
      <c r="G111" s="96"/>
      <c r="H111" s="96"/>
      <c r="I111" s="96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30"/>
    </row>
    <row r="112" spans="1:20" s="12" customFormat="1" ht="18" customHeight="1" x14ac:dyDescent="0.25">
      <c r="A112" s="53">
        <v>1</v>
      </c>
      <c r="B112" s="32" t="s">
        <v>115</v>
      </c>
      <c r="C112" s="33">
        <f>D112+E112+F112</f>
        <v>9598</v>
      </c>
      <c r="D112" s="33">
        <v>8691</v>
      </c>
      <c r="E112" s="33">
        <v>505</v>
      </c>
      <c r="F112" s="33">
        <v>402</v>
      </c>
      <c r="G112" s="33">
        <v>502</v>
      </c>
      <c r="H112" s="33">
        <v>6910</v>
      </c>
      <c r="I112" s="33">
        <v>380</v>
      </c>
      <c r="J112" s="22">
        <f>K112+L112+M112+N112+O112+P112</f>
        <v>2184</v>
      </c>
      <c r="K112" s="33">
        <v>26</v>
      </c>
      <c r="L112" s="33">
        <v>639</v>
      </c>
      <c r="M112" s="33">
        <v>784</v>
      </c>
      <c r="N112" s="33">
        <v>14</v>
      </c>
      <c r="O112" s="33">
        <v>709</v>
      </c>
      <c r="P112" s="33">
        <v>12</v>
      </c>
      <c r="Q112" s="33">
        <v>114</v>
      </c>
      <c r="R112" s="33">
        <v>577</v>
      </c>
      <c r="S112" s="33">
        <v>948</v>
      </c>
      <c r="T112" s="33">
        <v>36</v>
      </c>
    </row>
    <row r="113" spans="1:22" s="12" customFormat="1" ht="18" customHeight="1" x14ac:dyDescent="0.25">
      <c r="A113" s="53">
        <f>A112+1</f>
        <v>2</v>
      </c>
      <c r="B113" s="32" t="s">
        <v>234</v>
      </c>
      <c r="C113" s="33">
        <f>D113+E113+F113</f>
        <v>4052</v>
      </c>
      <c r="D113" s="33">
        <v>474</v>
      </c>
      <c r="E113" s="33">
        <v>7</v>
      </c>
      <c r="F113" s="33">
        <v>3571</v>
      </c>
      <c r="G113" s="33">
        <v>668</v>
      </c>
      <c r="H113" s="33">
        <v>1675</v>
      </c>
      <c r="I113" s="33">
        <v>16</v>
      </c>
      <c r="J113" s="22">
        <f>K113+L113+M113+N113+O113+P113</f>
        <v>82</v>
      </c>
      <c r="K113" s="33">
        <v>0</v>
      </c>
      <c r="L113" s="33">
        <v>45</v>
      </c>
      <c r="M113" s="33">
        <v>28</v>
      </c>
      <c r="N113" s="33">
        <v>0</v>
      </c>
      <c r="O113" s="33">
        <v>9</v>
      </c>
      <c r="P113" s="33">
        <v>0</v>
      </c>
      <c r="Q113" s="33">
        <v>0</v>
      </c>
      <c r="R113" s="33">
        <v>0</v>
      </c>
      <c r="S113" s="33">
        <v>0</v>
      </c>
      <c r="T113" s="33">
        <v>0</v>
      </c>
    </row>
    <row r="114" spans="1:22" s="12" customFormat="1" ht="18" customHeight="1" x14ac:dyDescent="0.25">
      <c r="A114" s="108" t="s">
        <v>14</v>
      </c>
      <c r="B114" s="108"/>
      <c r="C114" s="33">
        <f>D114+E114+F114</f>
        <v>13650</v>
      </c>
      <c r="D114" s="33">
        <f>D112+D113</f>
        <v>9165</v>
      </c>
      <c r="E114" s="33">
        <f t="shared" ref="E114:T114" si="58">E112+E113</f>
        <v>512</v>
      </c>
      <c r="F114" s="33">
        <f t="shared" si="58"/>
        <v>3973</v>
      </c>
      <c r="G114" s="33">
        <f t="shared" si="58"/>
        <v>1170</v>
      </c>
      <c r="H114" s="33">
        <f t="shared" si="58"/>
        <v>8585</v>
      </c>
      <c r="I114" s="33">
        <f t="shared" si="58"/>
        <v>396</v>
      </c>
      <c r="J114" s="33">
        <f t="shared" si="58"/>
        <v>2266</v>
      </c>
      <c r="K114" s="33">
        <f t="shared" si="58"/>
        <v>26</v>
      </c>
      <c r="L114" s="33">
        <f t="shared" si="58"/>
        <v>684</v>
      </c>
      <c r="M114" s="33">
        <f t="shared" si="58"/>
        <v>812</v>
      </c>
      <c r="N114" s="33">
        <f t="shared" si="58"/>
        <v>14</v>
      </c>
      <c r="O114" s="33">
        <f t="shared" si="58"/>
        <v>718</v>
      </c>
      <c r="P114" s="33">
        <f t="shared" si="58"/>
        <v>12</v>
      </c>
      <c r="Q114" s="33">
        <f t="shared" si="58"/>
        <v>114</v>
      </c>
      <c r="R114" s="33">
        <f t="shared" si="58"/>
        <v>577</v>
      </c>
      <c r="S114" s="33">
        <f t="shared" si="58"/>
        <v>948</v>
      </c>
      <c r="T114" s="1">
        <f t="shared" si="58"/>
        <v>36</v>
      </c>
    </row>
    <row r="115" spans="1:22" s="13" customFormat="1" ht="18" customHeight="1" x14ac:dyDescent="0.25">
      <c r="A115" s="80"/>
      <c r="B115" s="96" t="s">
        <v>101</v>
      </c>
      <c r="C115" s="96"/>
      <c r="D115" s="96"/>
      <c r="E115" s="96"/>
      <c r="F115" s="96"/>
      <c r="G115" s="96"/>
      <c r="H115" s="96"/>
      <c r="I115" s="96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"/>
    </row>
    <row r="116" spans="1:22" s="13" customFormat="1" ht="18" customHeight="1" x14ac:dyDescent="0.25">
      <c r="A116" s="38">
        <v>1</v>
      </c>
      <c r="B116" s="39" t="s">
        <v>77</v>
      </c>
      <c r="C116" s="33">
        <f>D116+E116+F116</f>
        <v>8824</v>
      </c>
      <c r="D116" s="33">
        <v>5230</v>
      </c>
      <c r="E116" s="33">
        <v>2249</v>
      </c>
      <c r="F116" s="33">
        <v>1345</v>
      </c>
      <c r="G116" s="33">
        <v>326</v>
      </c>
      <c r="H116" s="33">
        <v>2861</v>
      </c>
      <c r="I116" s="33">
        <v>459</v>
      </c>
      <c r="J116" s="22">
        <v>911</v>
      </c>
      <c r="K116" s="33">
        <v>9</v>
      </c>
      <c r="L116" s="33">
        <v>132</v>
      </c>
      <c r="M116" s="33">
        <v>412</v>
      </c>
      <c r="N116" s="33">
        <v>4</v>
      </c>
      <c r="O116" s="33">
        <v>350</v>
      </c>
      <c r="P116" s="33">
        <v>4</v>
      </c>
      <c r="Q116" s="33">
        <v>169</v>
      </c>
      <c r="R116" s="33">
        <v>291</v>
      </c>
      <c r="S116" s="33">
        <v>302</v>
      </c>
      <c r="T116" s="33">
        <v>38</v>
      </c>
    </row>
    <row r="117" spans="1:22" s="13" customFormat="1" ht="18" customHeight="1" x14ac:dyDescent="0.25">
      <c r="A117" s="38">
        <v>2</v>
      </c>
      <c r="B117" s="39" t="s">
        <v>223</v>
      </c>
      <c r="C117" s="33">
        <f t="shared" ref="C117:C121" si="59">D117+E117+F117</f>
        <v>101</v>
      </c>
      <c r="D117" s="33">
        <v>2</v>
      </c>
      <c r="E117" s="33">
        <v>0</v>
      </c>
      <c r="F117" s="33">
        <v>99</v>
      </c>
      <c r="G117" s="33">
        <v>10</v>
      </c>
      <c r="H117" s="33">
        <v>8</v>
      </c>
      <c r="I117" s="33">
        <v>0</v>
      </c>
      <c r="J117" s="22">
        <f t="shared" ref="J117:J121" si="60">K117+L117+M117+N117+O117+P117</f>
        <v>0</v>
      </c>
      <c r="K117" s="33">
        <v>0</v>
      </c>
      <c r="L117" s="33">
        <v>0</v>
      </c>
      <c r="M117" s="33">
        <v>0</v>
      </c>
      <c r="N117" s="33">
        <v>0</v>
      </c>
      <c r="O117" s="33">
        <v>0</v>
      </c>
      <c r="P117" s="33">
        <v>0</v>
      </c>
      <c r="Q117" s="33">
        <v>0</v>
      </c>
      <c r="R117" s="33">
        <v>0</v>
      </c>
      <c r="S117" s="33">
        <v>0</v>
      </c>
      <c r="T117" s="33">
        <v>0</v>
      </c>
    </row>
    <row r="118" spans="1:22" s="13" customFormat="1" ht="19.5" customHeight="1" x14ac:dyDescent="0.3">
      <c r="A118" s="38">
        <v>3</v>
      </c>
      <c r="B118" s="40" t="s">
        <v>224</v>
      </c>
      <c r="C118" s="33">
        <f t="shared" si="59"/>
        <v>6</v>
      </c>
      <c r="D118" s="33">
        <v>5</v>
      </c>
      <c r="E118" s="33">
        <v>0</v>
      </c>
      <c r="F118" s="33">
        <v>1</v>
      </c>
      <c r="G118" s="33">
        <v>0</v>
      </c>
      <c r="H118" s="33">
        <v>0</v>
      </c>
      <c r="I118" s="33">
        <v>0</v>
      </c>
      <c r="J118" s="22">
        <f t="shared" si="60"/>
        <v>0</v>
      </c>
      <c r="K118" s="33">
        <v>0</v>
      </c>
      <c r="L118" s="33">
        <v>0</v>
      </c>
      <c r="M118" s="33">
        <v>0</v>
      </c>
      <c r="N118" s="33">
        <v>0</v>
      </c>
      <c r="O118" s="33">
        <v>0</v>
      </c>
      <c r="P118" s="33">
        <v>0</v>
      </c>
      <c r="Q118" s="33">
        <v>0</v>
      </c>
      <c r="R118" s="33">
        <v>0</v>
      </c>
      <c r="S118" s="33">
        <v>0</v>
      </c>
      <c r="T118" s="33">
        <v>0</v>
      </c>
    </row>
    <row r="119" spans="1:22" s="13" customFormat="1" ht="19.5" customHeight="1" x14ac:dyDescent="0.3">
      <c r="A119" s="38">
        <v>4</v>
      </c>
      <c r="B119" s="40" t="s">
        <v>225</v>
      </c>
      <c r="C119" s="33">
        <f t="shared" si="59"/>
        <v>1801</v>
      </c>
      <c r="D119" s="33">
        <v>103</v>
      </c>
      <c r="E119" s="33">
        <v>57</v>
      </c>
      <c r="F119" s="33">
        <v>1641</v>
      </c>
      <c r="G119" s="33">
        <v>281</v>
      </c>
      <c r="H119" s="33">
        <v>843</v>
      </c>
      <c r="I119" s="33">
        <v>10</v>
      </c>
      <c r="J119" s="22">
        <f t="shared" si="60"/>
        <v>36</v>
      </c>
      <c r="K119" s="33">
        <v>2</v>
      </c>
      <c r="L119" s="33">
        <v>14</v>
      </c>
      <c r="M119" s="33">
        <v>12</v>
      </c>
      <c r="N119" s="33">
        <v>1</v>
      </c>
      <c r="O119" s="33">
        <v>7</v>
      </c>
      <c r="P119" s="33">
        <v>0</v>
      </c>
      <c r="Q119" s="33">
        <v>0</v>
      </c>
      <c r="R119" s="33">
        <v>0</v>
      </c>
      <c r="S119" s="33">
        <v>0</v>
      </c>
      <c r="T119" s="33">
        <v>0</v>
      </c>
    </row>
    <row r="120" spans="1:22" s="13" customFormat="1" ht="19.5" customHeight="1" x14ac:dyDescent="0.25">
      <c r="A120" s="38">
        <v>5</v>
      </c>
      <c r="B120" s="39" t="s">
        <v>78</v>
      </c>
      <c r="C120" s="33">
        <f t="shared" si="59"/>
        <v>583</v>
      </c>
      <c r="D120" s="33">
        <v>275</v>
      </c>
      <c r="E120" s="33">
        <v>142</v>
      </c>
      <c r="F120" s="33">
        <v>166</v>
      </c>
      <c r="G120" s="33">
        <v>42</v>
      </c>
      <c r="H120" s="33">
        <v>132</v>
      </c>
      <c r="I120" s="33">
        <v>49</v>
      </c>
      <c r="J120" s="22">
        <f t="shared" si="60"/>
        <v>83</v>
      </c>
      <c r="K120" s="33">
        <v>0</v>
      </c>
      <c r="L120" s="33">
        <v>12</v>
      </c>
      <c r="M120" s="33">
        <v>39</v>
      </c>
      <c r="N120" s="33">
        <v>0</v>
      </c>
      <c r="O120" s="33">
        <v>32</v>
      </c>
      <c r="P120" s="33">
        <v>0</v>
      </c>
      <c r="Q120" s="33">
        <v>11</v>
      </c>
      <c r="R120" s="33">
        <v>52</v>
      </c>
      <c r="S120" s="33">
        <v>52</v>
      </c>
      <c r="T120" s="33">
        <v>1</v>
      </c>
    </row>
    <row r="121" spans="1:22" s="13" customFormat="1" ht="19.5" customHeight="1" x14ac:dyDescent="0.25">
      <c r="A121" s="38">
        <v>6</v>
      </c>
      <c r="B121" s="39" t="s">
        <v>226</v>
      </c>
      <c r="C121" s="33">
        <f t="shared" si="59"/>
        <v>38</v>
      </c>
      <c r="D121" s="33">
        <v>4</v>
      </c>
      <c r="E121" s="33">
        <v>0</v>
      </c>
      <c r="F121" s="33">
        <v>34</v>
      </c>
      <c r="G121" s="33">
        <v>0</v>
      </c>
      <c r="H121" s="33">
        <v>10</v>
      </c>
      <c r="I121" s="33">
        <v>0</v>
      </c>
      <c r="J121" s="22">
        <f t="shared" si="60"/>
        <v>0</v>
      </c>
      <c r="K121" s="33">
        <v>0</v>
      </c>
      <c r="L121" s="33">
        <v>0</v>
      </c>
      <c r="M121" s="33">
        <v>0</v>
      </c>
      <c r="N121" s="33">
        <v>0</v>
      </c>
      <c r="O121" s="33">
        <v>0</v>
      </c>
      <c r="P121" s="33">
        <v>0</v>
      </c>
      <c r="Q121" s="33">
        <v>0</v>
      </c>
      <c r="R121" s="33">
        <v>0</v>
      </c>
      <c r="S121" s="33">
        <v>0</v>
      </c>
      <c r="T121" s="33">
        <v>0</v>
      </c>
    </row>
    <row r="122" spans="1:22" s="13" customFormat="1" ht="18" customHeight="1" x14ac:dyDescent="0.25">
      <c r="A122" s="108" t="s">
        <v>14</v>
      </c>
      <c r="B122" s="108"/>
      <c r="C122" s="33">
        <f>D122+E122+F122</f>
        <v>11353</v>
      </c>
      <c r="D122" s="33">
        <f t="shared" ref="D122:T122" si="61">SUM(D116:D121)</f>
        <v>5619</v>
      </c>
      <c r="E122" s="33">
        <f t="shared" si="61"/>
        <v>2448</v>
      </c>
      <c r="F122" s="33">
        <f t="shared" si="61"/>
        <v>3286</v>
      </c>
      <c r="G122" s="33">
        <f t="shared" si="61"/>
        <v>659</v>
      </c>
      <c r="H122" s="33">
        <f t="shared" si="61"/>
        <v>3854</v>
      </c>
      <c r="I122" s="33">
        <f t="shared" si="61"/>
        <v>518</v>
      </c>
      <c r="J122" s="33">
        <f t="shared" si="61"/>
        <v>1030</v>
      </c>
      <c r="K122" s="33">
        <f>SUM(K116:K121)</f>
        <v>11</v>
      </c>
      <c r="L122" s="33">
        <f t="shared" si="61"/>
        <v>158</v>
      </c>
      <c r="M122" s="33">
        <f t="shared" si="61"/>
        <v>463</v>
      </c>
      <c r="N122" s="33">
        <f t="shared" si="61"/>
        <v>5</v>
      </c>
      <c r="O122" s="33">
        <f t="shared" si="61"/>
        <v>389</v>
      </c>
      <c r="P122" s="33">
        <f t="shared" si="61"/>
        <v>4</v>
      </c>
      <c r="Q122" s="33">
        <f t="shared" si="61"/>
        <v>180</v>
      </c>
      <c r="R122" s="33">
        <f t="shared" si="61"/>
        <v>343</v>
      </c>
      <c r="S122" s="33">
        <f t="shared" si="61"/>
        <v>354</v>
      </c>
      <c r="T122" s="33">
        <f t="shared" si="61"/>
        <v>39</v>
      </c>
      <c r="U122" s="12"/>
      <c r="V122" s="12"/>
    </row>
    <row r="123" spans="1:22" s="13" customFormat="1" ht="18" customHeight="1" x14ac:dyDescent="0.25">
      <c r="A123" s="81"/>
      <c r="B123" s="96" t="s">
        <v>104</v>
      </c>
      <c r="C123" s="96"/>
      <c r="D123" s="96"/>
      <c r="E123" s="96"/>
      <c r="F123" s="96"/>
      <c r="G123" s="96"/>
      <c r="H123" s="96"/>
      <c r="I123" s="96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"/>
    </row>
    <row r="124" spans="1:22" s="13" customFormat="1" ht="21.75" customHeight="1" x14ac:dyDescent="0.3">
      <c r="A124" s="38">
        <v>1</v>
      </c>
      <c r="B124" s="40" t="s">
        <v>58</v>
      </c>
      <c r="C124" s="33">
        <f t="shared" ref="C124:C136" si="62">D124+E124+F124</f>
        <v>1455</v>
      </c>
      <c r="D124" s="33">
        <v>498</v>
      </c>
      <c r="E124" s="33"/>
      <c r="F124" s="33">
        <v>957</v>
      </c>
      <c r="G124" s="33">
        <v>252</v>
      </c>
      <c r="H124" s="33">
        <v>627</v>
      </c>
      <c r="I124" s="33">
        <v>17</v>
      </c>
      <c r="J124" s="22">
        <f>K124+L124+M124+N124+O124+P124</f>
        <v>19</v>
      </c>
      <c r="K124" s="33"/>
      <c r="L124" s="33">
        <v>7</v>
      </c>
      <c r="M124" s="33">
        <v>6</v>
      </c>
      <c r="N124" s="33"/>
      <c r="O124" s="33">
        <v>6</v>
      </c>
      <c r="P124" s="33"/>
      <c r="Q124" s="33"/>
      <c r="R124" s="33">
        <v>2</v>
      </c>
      <c r="S124" s="33">
        <v>2</v>
      </c>
      <c r="T124" s="43"/>
    </row>
    <row r="125" spans="1:22" s="13" customFormat="1" ht="18" customHeight="1" x14ac:dyDescent="0.25">
      <c r="A125" s="38">
        <v>2</v>
      </c>
      <c r="B125" s="39" t="s">
        <v>61</v>
      </c>
      <c r="C125" s="33">
        <f t="shared" si="62"/>
        <v>184</v>
      </c>
      <c r="D125" s="33">
        <v>15</v>
      </c>
      <c r="E125" s="33"/>
      <c r="F125" s="33">
        <v>169</v>
      </c>
      <c r="G125" s="33">
        <v>3</v>
      </c>
      <c r="H125" s="33">
        <v>147</v>
      </c>
      <c r="I125" s="33">
        <v>1</v>
      </c>
      <c r="J125" s="22">
        <f>K125+L125+M125+N125+O125+P125</f>
        <v>0</v>
      </c>
      <c r="K125" s="33"/>
      <c r="L125" s="33"/>
      <c r="M125" s="33"/>
      <c r="N125" s="33"/>
      <c r="O125" s="33"/>
      <c r="P125" s="33"/>
      <c r="Q125" s="33"/>
      <c r="R125" s="33">
        <f t="shared" ref="R125:R136" si="63">S125+T125</f>
        <v>0</v>
      </c>
      <c r="S125" s="33"/>
      <c r="T125" s="1"/>
    </row>
    <row r="126" spans="1:22" s="13" customFormat="1" ht="18" customHeight="1" x14ac:dyDescent="0.25">
      <c r="A126" s="38">
        <v>3</v>
      </c>
      <c r="B126" s="39" t="s">
        <v>62</v>
      </c>
      <c r="C126" s="33">
        <f t="shared" si="62"/>
        <v>15</v>
      </c>
      <c r="D126" s="33">
        <v>12</v>
      </c>
      <c r="E126" s="33"/>
      <c r="F126" s="33">
        <v>3</v>
      </c>
      <c r="G126" s="33">
        <v>1</v>
      </c>
      <c r="H126" s="33">
        <v>12</v>
      </c>
      <c r="I126" s="33">
        <v>1</v>
      </c>
      <c r="J126" s="22">
        <f t="shared" ref="J126:J136" si="64">K126+L126+M126+N126+O126+P126</f>
        <v>1</v>
      </c>
      <c r="K126" s="33"/>
      <c r="L126" s="33"/>
      <c r="M126" s="33">
        <v>1</v>
      </c>
      <c r="N126" s="33"/>
      <c r="O126" s="33"/>
      <c r="P126" s="33"/>
      <c r="Q126" s="33"/>
      <c r="R126" s="33">
        <f t="shared" si="63"/>
        <v>0</v>
      </c>
      <c r="S126" s="33"/>
      <c r="T126" s="1"/>
    </row>
    <row r="127" spans="1:22" s="13" customFormat="1" ht="18.75" customHeight="1" x14ac:dyDescent="0.3">
      <c r="A127" s="38">
        <v>4</v>
      </c>
      <c r="B127" s="40" t="s">
        <v>210</v>
      </c>
      <c r="C127" s="33">
        <f t="shared" si="62"/>
        <v>218</v>
      </c>
      <c r="D127" s="33"/>
      <c r="E127" s="33"/>
      <c r="F127" s="33">
        <v>218</v>
      </c>
      <c r="G127" s="33">
        <v>11</v>
      </c>
      <c r="H127" s="33">
        <v>120</v>
      </c>
      <c r="I127" s="33">
        <v>3</v>
      </c>
      <c r="J127" s="22">
        <f t="shared" si="64"/>
        <v>0</v>
      </c>
      <c r="K127" s="33"/>
      <c r="L127" s="33"/>
      <c r="M127" s="33"/>
      <c r="N127" s="33"/>
      <c r="O127" s="33"/>
      <c r="P127" s="33"/>
      <c r="Q127" s="33"/>
      <c r="R127" s="33">
        <f t="shared" si="63"/>
        <v>0</v>
      </c>
      <c r="S127" s="33"/>
      <c r="T127" s="1"/>
    </row>
    <row r="128" spans="1:22" s="13" customFormat="1" ht="15.75" customHeight="1" x14ac:dyDescent="0.25">
      <c r="A128" s="38">
        <v>5</v>
      </c>
      <c r="B128" s="39" t="s">
        <v>63</v>
      </c>
      <c r="C128" s="33">
        <f t="shared" si="62"/>
        <v>229</v>
      </c>
      <c r="D128" s="33">
        <v>138</v>
      </c>
      <c r="E128" s="33">
        <v>2</v>
      </c>
      <c r="F128" s="33">
        <v>89</v>
      </c>
      <c r="G128" s="33">
        <v>14</v>
      </c>
      <c r="H128" s="33">
        <v>170</v>
      </c>
      <c r="I128" s="33">
        <v>8</v>
      </c>
      <c r="J128" s="22">
        <f t="shared" si="64"/>
        <v>14</v>
      </c>
      <c r="K128" s="33"/>
      <c r="L128" s="33">
        <v>5</v>
      </c>
      <c r="M128" s="33">
        <v>4</v>
      </c>
      <c r="N128" s="33"/>
      <c r="O128" s="33">
        <v>5</v>
      </c>
      <c r="P128" s="33"/>
      <c r="Q128" s="33"/>
      <c r="R128" s="33">
        <v>5</v>
      </c>
      <c r="S128" s="33">
        <v>7</v>
      </c>
      <c r="T128" s="1"/>
    </row>
    <row r="129" spans="1:20" s="13" customFormat="1" ht="18" customHeight="1" x14ac:dyDescent="0.25">
      <c r="A129" s="38">
        <v>6</v>
      </c>
      <c r="B129" s="39" t="s">
        <v>60</v>
      </c>
      <c r="C129" s="33">
        <f t="shared" si="62"/>
        <v>34179</v>
      </c>
      <c r="D129" s="33">
        <v>27178</v>
      </c>
      <c r="E129" s="33">
        <v>5389</v>
      </c>
      <c r="F129" s="33">
        <v>1612</v>
      </c>
      <c r="G129" s="33">
        <v>1180</v>
      </c>
      <c r="H129" s="33">
        <v>7312</v>
      </c>
      <c r="I129" s="33">
        <v>2215</v>
      </c>
      <c r="J129" s="22">
        <f t="shared" si="64"/>
        <v>2610</v>
      </c>
      <c r="K129" s="33">
        <v>38</v>
      </c>
      <c r="L129" s="33">
        <v>822</v>
      </c>
      <c r="M129" s="33">
        <v>1192</v>
      </c>
      <c r="N129" s="33"/>
      <c r="O129" s="33">
        <v>558</v>
      </c>
      <c r="P129" s="33"/>
      <c r="Q129" s="33">
        <v>506</v>
      </c>
      <c r="R129" s="33">
        <v>1218</v>
      </c>
      <c r="S129" s="33">
        <v>1592</v>
      </c>
      <c r="T129" s="1">
        <v>18</v>
      </c>
    </row>
    <row r="130" spans="1:20" s="13" customFormat="1" ht="18" customHeight="1" x14ac:dyDescent="0.25">
      <c r="A130" s="38">
        <v>7</v>
      </c>
      <c r="B130" s="39" t="s">
        <v>64</v>
      </c>
      <c r="C130" s="33">
        <f t="shared" si="62"/>
        <v>0</v>
      </c>
      <c r="D130" s="33"/>
      <c r="E130" s="33"/>
      <c r="F130" s="33"/>
      <c r="G130" s="33"/>
      <c r="H130" s="33"/>
      <c r="I130" s="33"/>
      <c r="J130" s="22">
        <f t="shared" si="64"/>
        <v>2</v>
      </c>
      <c r="K130" s="33">
        <v>1</v>
      </c>
      <c r="L130" s="33"/>
      <c r="M130" s="33">
        <v>1</v>
      </c>
      <c r="N130" s="33"/>
      <c r="O130" s="33"/>
      <c r="P130" s="33"/>
      <c r="Q130" s="33"/>
      <c r="R130" s="33">
        <f t="shared" si="63"/>
        <v>0</v>
      </c>
      <c r="S130" s="33"/>
      <c r="T130" s="1"/>
    </row>
    <row r="131" spans="1:20" s="13" customFormat="1" ht="18" customHeight="1" x14ac:dyDescent="0.25">
      <c r="A131" s="38">
        <v>8</v>
      </c>
      <c r="B131" s="39" t="s">
        <v>59</v>
      </c>
      <c r="C131" s="33">
        <f t="shared" si="62"/>
        <v>75</v>
      </c>
      <c r="D131" s="33"/>
      <c r="E131" s="33"/>
      <c r="F131" s="33">
        <v>75</v>
      </c>
      <c r="G131" s="33"/>
      <c r="H131" s="33">
        <v>74</v>
      </c>
      <c r="I131" s="33">
        <v>2</v>
      </c>
      <c r="J131" s="22">
        <f t="shared" si="64"/>
        <v>0</v>
      </c>
      <c r="K131" s="33"/>
      <c r="L131" s="33"/>
      <c r="M131" s="33"/>
      <c r="N131" s="33"/>
      <c r="O131" s="33"/>
      <c r="P131" s="33"/>
      <c r="Q131" s="33"/>
      <c r="R131" s="33">
        <f t="shared" si="63"/>
        <v>0</v>
      </c>
      <c r="S131" s="33"/>
      <c r="T131" s="1"/>
    </row>
    <row r="132" spans="1:20" s="13" customFormat="1" ht="18" customHeight="1" x14ac:dyDescent="0.25">
      <c r="A132" s="38">
        <v>9</v>
      </c>
      <c r="B132" s="39" t="s">
        <v>119</v>
      </c>
      <c r="C132" s="33">
        <f t="shared" si="62"/>
        <v>0</v>
      </c>
      <c r="D132" s="33"/>
      <c r="E132" s="33"/>
      <c r="F132" s="33"/>
      <c r="G132" s="33"/>
      <c r="H132" s="33"/>
      <c r="I132" s="33"/>
      <c r="J132" s="22">
        <f t="shared" si="64"/>
        <v>1</v>
      </c>
      <c r="K132" s="33"/>
      <c r="L132" s="33"/>
      <c r="M132" s="33">
        <v>1</v>
      </c>
      <c r="N132" s="33"/>
      <c r="O132" s="33"/>
      <c r="P132" s="33"/>
      <c r="Q132" s="33"/>
      <c r="R132" s="33">
        <f t="shared" si="63"/>
        <v>0</v>
      </c>
      <c r="S132" s="33"/>
      <c r="T132" s="1"/>
    </row>
    <row r="133" spans="1:20" s="13" customFormat="1" ht="18" customHeight="1" x14ac:dyDescent="0.25">
      <c r="A133" s="38">
        <v>10</v>
      </c>
      <c r="B133" s="39" t="s">
        <v>120</v>
      </c>
      <c r="C133" s="33">
        <f t="shared" si="62"/>
        <v>0</v>
      </c>
      <c r="D133" s="33"/>
      <c r="E133" s="33"/>
      <c r="F133" s="33"/>
      <c r="G133" s="33"/>
      <c r="H133" s="33"/>
      <c r="I133" s="33"/>
      <c r="J133" s="22">
        <f t="shared" si="64"/>
        <v>1</v>
      </c>
      <c r="K133" s="33"/>
      <c r="L133" s="33">
        <v>1</v>
      </c>
      <c r="M133" s="33"/>
      <c r="N133" s="33"/>
      <c r="O133" s="33"/>
      <c r="P133" s="33"/>
      <c r="Q133" s="33"/>
      <c r="R133" s="33">
        <f t="shared" si="63"/>
        <v>0</v>
      </c>
      <c r="S133" s="33"/>
      <c r="T133" s="1"/>
    </row>
    <row r="134" spans="1:20" s="13" customFormat="1" ht="18" customHeight="1" x14ac:dyDescent="0.25">
      <c r="A134" s="38">
        <v>11</v>
      </c>
      <c r="B134" s="39" t="s">
        <v>232</v>
      </c>
      <c r="C134" s="33">
        <f t="shared" si="62"/>
        <v>478</v>
      </c>
      <c r="D134" s="33"/>
      <c r="E134" s="33"/>
      <c r="F134" s="33">
        <v>478</v>
      </c>
      <c r="G134" s="33">
        <v>10</v>
      </c>
      <c r="H134" s="33">
        <v>246</v>
      </c>
      <c r="I134" s="33"/>
      <c r="J134" s="22">
        <f t="shared" si="64"/>
        <v>0</v>
      </c>
      <c r="K134" s="33"/>
      <c r="L134" s="33"/>
      <c r="M134" s="33"/>
      <c r="N134" s="33"/>
      <c r="O134" s="33"/>
      <c r="P134" s="33"/>
      <c r="Q134" s="33"/>
      <c r="R134" s="33">
        <f t="shared" si="63"/>
        <v>0</v>
      </c>
      <c r="S134" s="33"/>
      <c r="T134" s="1"/>
    </row>
    <row r="135" spans="1:20" s="13" customFormat="1" ht="18" customHeight="1" x14ac:dyDescent="0.25">
      <c r="A135" s="38">
        <v>12</v>
      </c>
      <c r="B135" s="39" t="s">
        <v>233</v>
      </c>
      <c r="C135" s="33">
        <f t="shared" si="62"/>
        <v>20</v>
      </c>
      <c r="D135" s="33"/>
      <c r="E135" s="33"/>
      <c r="F135" s="33">
        <v>20</v>
      </c>
      <c r="G135" s="33"/>
      <c r="H135" s="33">
        <v>6</v>
      </c>
      <c r="I135" s="33"/>
      <c r="J135" s="22">
        <f t="shared" si="64"/>
        <v>1</v>
      </c>
      <c r="K135" s="33"/>
      <c r="L135" s="33"/>
      <c r="M135" s="33">
        <v>1</v>
      </c>
      <c r="N135" s="33"/>
      <c r="O135" s="33"/>
      <c r="P135" s="33"/>
      <c r="Q135" s="33"/>
      <c r="R135" s="33">
        <f t="shared" si="63"/>
        <v>0</v>
      </c>
      <c r="S135" s="33"/>
      <c r="T135" s="1"/>
    </row>
    <row r="136" spans="1:20" s="13" customFormat="1" ht="18" customHeight="1" x14ac:dyDescent="0.25">
      <c r="A136" s="38">
        <v>13</v>
      </c>
      <c r="B136" s="39" t="s">
        <v>121</v>
      </c>
      <c r="C136" s="33">
        <f t="shared" si="62"/>
        <v>0</v>
      </c>
      <c r="D136" s="33"/>
      <c r="E136" s="33"/>
      <c r="F136" s="33"/>
      <c r="G136" s="33"/>
      <c r="H136" s="33"/>
      <c r="I136" s="33"/>
      <c r="J136" s="22">
        <f t="shared" si="64"/>
        <v>2</v>
      </c>
      <c r="K136" s="33"/>
      <c r="L136" s="33"/>
      <c r="M136" s="33">
        <v>2</v>
      </c>
      <c r="N136" s="33"/>
      <c r="O136" s="33"/>
      <c r="P136" s="33"/>
      <c r="Q136" s="33"/>
      <c r="R136" s="33">
        <f t="shared" si="63"/>
        <v>0</v>
      </c>
      <c r="S136" s="33"/>
      <c r="T136" s="1"/>
    </row>
    <row r="137" spans="1:20" s="12" customFormat="1" ht="18" customHeight="1" x14ac:dyDescent="0.25">
      <c r="A137" s="97" t="s">
        <v>14</v>
      </c>
      <c r="B137" s="98"/>
      <c r="C137" s="33">
        <f>D137+E137+F137</f>
        <v>36853</v>
      </c>
      <c r="D137" s="33">
        <f>SUM(D124:D136)</f>
        <v>27841</v>
      </c>
      <c r="E137" s="33">
        <f t="shared" ref="E137:T137" si="65">SUM(E124:E136)</f>
        <v>5391</v>
      </c>
      <c r="F137" s="33">
        <f t="shared" si="65"/>
        <v>3621</v>
      </c>
      <c r="G137" s="33">
        <f t="shared" si="65"/>
        <v>1471</v>
      </c>
      <c r="H137" s="33">
        <f t="shared" si="65"/>
        <v>8714</v>
      </c>
      <c r="I137" s="33">
        <f t="shared" si="65"/>
        <v>2247</v>
      </c>
      <c r="J137" s="33">
        <f t="shared" si="65"/>
        <v>2651</v>
      </c>
      <c r="K137" s="33">
        <f t="shared" si="65"/>
        <v>39</v>
      </c>
      <c r="L137" s="33">
        <f t="shared" si="65"/>
        <v>835</v>
      </c>
      <c r="M137" s="33">
        <f t="shared" si="65"/>
        <v>1208</v>
      </c>
      <c r="N137" s="33">
        <f t="shared" si="65"/>
        <v>0</v>
      </c>
      <c r="O137" s="33">
        <f t="shared" si="65"/>
        <v>569</v>
      </c>
      <c r="P137" s="33">
        <f t="shared" si="65"/>
        <v>0</v>
      </c>
      <c r="Q137" s="33">
        <f t="shared" si="65"/>
        <v>506</v>
      </c>
      <c r="R137" s="33">
        <f t="shared" si="65"/>
        <v>1225</v>
      </c>
      <c r="S137" s="33">
        <f t="shared" si="65"/>
        <v>1601</v>
      </c>
      <c r="T137" s="1">
        <f t="shared" si="65"/>
        <v>18</v>
      </c>
    </row>
    <row r="138" spans="1:20" s="13" customFormat="1" ht="18" customHeight="1" x14ac:dyDescent="0.25">
      <c r="A138" s="71"/>
      <c r="B138" s="8" t="s">
        <v>105</v>
      </c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16"/>
    </row>
    <row r="139" spans="1:20" s="13" customFormat="1" ht="18" customHeight="1" x14ac:dyDescent="0.25">
      <c r="A139" s="82">
        <v>1</v>
      </c>
      <c r="B139" s="83" t="s">
        <v>65</v>
      </c>
      <c r="C139" s="84">
        <f t="shared" ref="C139:C147" si="66">D139+E139+F139</f>
        <v>5036</v>
      </c>
      <c r="D139" s="84">
        <v>4583</v>
      </c>
      <c r="E139" s="84">
        <v>316</v>
      </c>
      <c r="F139" s="84">
        <v>137</v>
      </c>
      <c r="G139" s="84">
        <v>927</v>
      </c>
      <c r="H139" s="84">
        <v>2711</v>
      </c>
      <c r="I139" s="84">
        <v>28</v>
      </c>
      <c r="J139" s="85">
        <f t="shared" ref="J139:J146" si="67">K139+L139+M139+N139+O139+P139</f>
        <v>565</v>
      </c>
      <c r="K139" s="84">
        <v>0</v>
      </c>
      <c r="L139" s="84">
        <v>126</v>
      </c>
      <c r="M139" s="84">
        <v>222</v>
      </c>
      <c r="N139" s="84">
        <v>0</v>
      </c>
      <c r="O139" s="84">
        <v>165</v>
      </c>
      <c r="P139" s="84">
        <v>52</v>
      </c>
      <c r="Q139" s="84">
        <v>11</v>
      </c>
      <c r="R139" s="84">
        <v>129</v>
      </c>
      <c r="S139" s="84">
        <v>126</v>
      </c>
      <c r="T139" s="41">
        <v>19</v>
      </c>
    </row>
    <row r="140" spans="1:20" s="13" customFormat="1" ht="18" customHeight="1" x14ac:dyDescent="0.25">
      <c r="A140" s="82">
        <v>2</v>
      </c>
      <c r="B140" s="83" t="s">
        <v>67</v>
      </c>
      <c r="C140" s="84">
        <f t="shared" si="66"/>
        <v>234</v>
      </c>
      <c r="D140" s="84">
        <v>108</v>
      </c>
      <c r="E140" s="84">
        <v>125</v>
      </c>
      <c r="F140" s="84">
        <v>1</v>
      </c>
      <c r="G140" s="84">
        <v>50</v>
      </c>
      <c r="H140" s="84">
        <v>211</v>
      </c>
      <c r="I140" s="84">
        <v>3</v>
      </c>
      <c r="J140" s="85">
        <f t="shared" si="67"/>
        <v>40</v>
      </c>
      <c r="K140" s="84">
        <v>0</v>
      </c>
      <c r="L140" s="84">
        <v>7</v>
      </c>
      <c r="M140" s="84">
        <v>15</v>
      </c>
      <c r="N140" s="84">
        <v>0</v>
      </c>
      <c r="O140" s="84">
        <v>18</v>
      </c>
      <c r="P140" s="84">
        <v>0</v>
      </c>
      <c r="Q140" s="84">
        <v>9</v>
      </c>
      <c r="R140" s="84">
        <v>18</v>
      </c>
      <c r="S140" s="84">
        <v>18</v>
      </c>
      <c r="T140" s="41">
        <v>0</v>
      </c>
    </row>
    <row r="141" spans="1:20" s="13" customFormat="1" ht="18" customHeight="1" x14ac:dyDescent="0.25">
      <c r="A141" s="82">
        <v>3</v>
      </c>
      <c r="B141" s="83" t="s">
        <v>66</v>
      </c>
      <c r="C141" s="84">
        <f t="shared" si="66"/>
        <v>544</v>
      </c>
      <c r="D141" s="84">
        <v>503</v>
      </c>
      <c r="E141" s="84">
        <v>1</v>
      </c>
      <c r="F141" s="84">
        <v>40</v>
      </c>
      <c r="G141" s="84">
        <v>107</v>
      </c>
      <c r="H141" s="84">
        <v>7</v>
      </c>
      <c r="I141" s="84">
        <v>2</v>
      </c>
      <c r="J141" s="85">
        <f t="shared" si="67"/>
        <v>43</v>
      </c>
      <c r="K141" s="84">
        <v>0</v>
      </c>
      <c r="L141" s="84">
        <v>3</v>
      </c>
      <c r="M141" s="84">
        <v>20</v>
      </c>
      <c r="N141" s="84">
        <v>0</v>
      </c>
      <c r="O141" s="84">
        <v>20</v>
      </c>
      <c r="P141" s="84">
        <v>0</v>
      </c>
      <c r="Q141" s="84">
        <v>0</v>
      </c>
      <c r="R141" s="84">
        <v>3</v>
      </c>
      <c r="S141" s="84">
        <v>0</v>
      </c>
      <c r="T141" s="41">
        <v>3</v>
      </c>
    </row>
    <row r="142" spans="1:20" s="13" customFormat="1" ht="18" customHeight="1" x14ac:dyDescent="0.25">
      <c r="A142" s="82">
        <v>4</v>
      </c>
      <c r="B142" s="83" t="s">
        <v>132</v>
      </c>
      <c r="C142" s="84">
        <f t="shared" si="66"/>
        <v>9</v>
      </c>
      <c r="D142" s="84">
        <v>9</v>
      </c>
      <c r="E142" s="84">
        <v>0</v>
      </c>
      <c r="F142" s="84">
        <v>0</v>
      </c>
      <c r="G142" s="84">
        <v>5</v>
      </c>
      <c r="H142" s="84">
        <v>9</v>
      </c>
      <c r="I142" s="84">
        <v>0</v>
      </c>
      <c r="J142" s="85">
        <f t="shared" si="67"/>
        <v>1</v>
      </c>
      <c r="K142" s="84">
        <v>0</v>
      </c>
      <c r="L142" s="84">
        <v>0</v>
      </c>
      <c r="M142" s="84">
        <v>0</v>
      </c>
      <c r="N142" s="84">
        <v>0</v>
      </c>
      <c r="O142" s="84">
        <v>1</v>
      </c>
      <c r="P142" s="84">
        <v>0</v>
      </c>
      <c r="Q142" s="84">
        <v>0</v>
      </c>
      <c r="R142" s="84">
        <v>0</v>
      </c>
      <c r="S142" s="84">
        <v>0</v>
      </c>
      <c r="T142" s="41">
        <v>0</v>
      </c>
    </row>
    <row r="143" spans="1:20" s="13" customFormat="1" ht="18" customHeight="1" x14ac:dyDescent="0.25">
      <c r="A143" s="82">
        <v>5</v>
      </c>
      <c r="B143" s="83" t="s">
        <v>168</v>
      </c>
      <c r="C143" s="84">
        <f t="shared" si="66"/>
        <v>0</v>
      </c>
      <c r="D143" s="84">
        <v>0</v>
      </c>
      <c r="E143" s="84">
        <v>0</v>
      </c>
      <c r="F143" s="84">
        <v>0</v>
      </c>
      <c r="G143" s="84">
        <v>0</v>
      </c>
      <c r="H143" s="84">
        <v>0</v>
      </c>
      <c r="I143" s="84">
        <v>0</v>
      </c>
      <c r="J143" s="85">
        <f t="shared" si="67"/>
        <v>2</v>
      </c>
      <c r="K143" s="84">
        <v>0</v>
      </c>
      <c r="L143" s="84">
        <v>0</v>
      </c>
      <c r="M143" s="84">
        <v>2</v>
      </c>
      <c r="N143" s="84">
        <v>0</v>
      </c>
      <c r="O143" s="84">
        <v>0</v>
      </c>
      <c r="P143" s="84">
        <v>0</v>
      </c>
      <c r="Q143" s="84">
        <v>0</v>
      </c>
      <c r="R143" s="84">
        <v>0</v>
      </c>
      <c r="S143" s="84">
        <v>0</v>
      </c>
      <c r="T143" s="41">
        <v>0</v>
      </c>
    </row>
    <row r="144" spans="1:20" s="13" customFormat="1" ht="18" customHeight="1" x14ac:dyDescent="0.25">
      <c r="A144" s="82">
        <v>6</v>
      </c>
      <c r="B144" s="83" t="s">
        <v>133</v>
      </c>
      <c r="C144" s="84">
        <f t="shared" si="66"/>
        <v>0</v>
      </c>
      <c r="D144" s="84">
        <v>0</v>
      </c>
      <c r="E144" s="84">
        <v>0</v>
      </c>
      <c r="F144" s="84">
        <v>0</v>
      </c>
      <c r="G144" s="84">
        <v>0</v>
      </c>
      <c r="H144" s="84">
        <v>0</v>
      </c>
      <c r="I144" s="84">
        <v>0</v>
      </c>
      <c r="J144" s="85">
        <f t="shared" si="67"/>
        <v>2</v>
      </c>
      <c r="K144" s="84">
        <v>0</v>
      </c>
      <c r="L144" s="84">
        <v>0</v>
      </c>
      <c r="M144" s="84">
        <v>2</v>
      </c>
      <c r="N144" s="84">
        <v>0</v>
      </c>
      <c r="O144" s="84">
        <v>0</v>
      </c>
      <c r="P144" s="84">
        <v>0</v>
      </c>
      <c r="Q144" s="84">
        <v>0</v>
      </c>
      <c r="R144" s="84">
        <v>0</v>
      </c>
      <c r="S144" s="84">
        <v>0</v>
      </c>
      <c r="T144" s="41">
        <v>0</v>
      </c>
    </row>
    <row r="145" spans="1:20" s="13" customFormat="1" ht="18" customHeight="1" x14ac:dyDescent="0.25">
      <c r="A145" s="82">
        <v>7</v>
      </c>
      <c r="B145" s="83" t="s">
        <v>134</v>
      </c>
      <c r="C145" s="84">
        <f t="shared" si="66"/>
        <v>0</v>
      </c>
      <c r="D145" s="84">
        <v>0</v>
      </c>
      <c r="E145" s="84">
        <v>0</v>
      </c>
      <c r="F145" s="84">
        <v>0</v>
      </c>
      <c r="G145" s="84">
        <v>0</v>
      </c>
      <c r="H145" s="84">
        <v>0</v>
      </c>
      <c r="I145" s="84">
        <v>0</v>
      </c>
      <c r="J145" s="85">
        <f t="shared" si="67"/>
        <v>2</v>
      </c>
      <c r="K145" s="84">
        <v>0</v>
      </c>
      <c r="L145" s="84">
        <v>2</v>
      </c>
      <c r="M145" s="84">
        <v>0</v>
      </c>
      <c r="N145" s="84">
        <v>0</v>
      </c>
      <c r="O145" s="84">
        <v>0</v>
      </c>
      <c r="P145" s="84">
        <v>0</v>
      </c>
      <c r="Q145" s="84">
        <v>0</v>
      </c>
      <c r="R145" s="84">
        <v>0</v>
      </c>
      <c r="S145" s="84">
        <v>0</v>
      </c>
      <c r="T145" s="41">
        <v>0</v>
      </c>
    </row>
    <row r="146" spans="1:20" s="13" customFormat="1" ht="18" customHeight="1" x14ac:dyDescent="0.25">
      <c r="A146" s="82">
        <v>8</v>
      </c>
      <c r="B146" s="83" t="s">
        <v>227</v>
      </c>
      <c r="C146" s="84">
        <f t="shared" si="66"/>
        <v>0</v>
      </c>
      <c r="D146" s="84">
        <v>0</v>
      </c>
      <c r="E146" s="84">
        <v>0</v>
      </c>
      <c r="F146" s="84">
        <v>0</v>
      </c>
      <c r="G146" s="84">
        <v>0</v>
      </c>
      <c r="H146" s="84">
        <v>0</v>
      </c>
      <c r="I146" s="84">
        <v>0</v>
      </c>
      <c r="J146" s="85">
        <f t="shared" si="67"/>
        <v>1</v>
      </c>
      <c r="K146" s="84">
        <v>0</v>
      </c>
      <c r="L146" s="84">
        <v>1</v>
      </c>
      <c r="M146" s="84">
        <v>0</v>
      </c>
      <c r="N146" s="84">
        <v>0</v>
      </c>
      <c r="O146" s="84">
        <v>0</v>
      </c>
      <c r="P146" s="84">
        <v>0</v>
      </c>
      <c r="Q146" s="84">
        <v>0</v>
      </c>
      <c r="R146" s="84">
        <v>0</v>
      </c>
      <c r="S146" s="84">
        <v>0</v>
      </c>
      <c r="T146" s="41">
        <v>0</v>
      </c>
    </row>
    <row r="147" spans="1:20" s="12" customFormat="1" ht="18" customHeight="1" x14ac:dyDescent="0.25">
      <c r="A147" s="117" t="s">
        <v>14</v>
      </c>
      <c r="B147" s="117"/>
      <c r="C147" s="84">
        <f t="shared" si="66"/>
        <v>5823</v>
      </c>
      <c r="D147" s="85">
        <f t="shared" ref="D147:T147" si="68">SUM(D139:D146)</f>
        <v>5203</v>
      </c>
      <c r="E147" s="85">
        <f t="shared" si="68"/>
        <v>442</v>
      </c>
      <c r="F147" s="85">
        <f t="shared" si="68"/>
        <v>178</v>
      </c>
      <c r="G147" s="85">
        <f t="shared" si="68"/>
        <v>1089</v>
      </c>
      <c r="H147" s="85">
        <f t="shared" si="68"/>
        <v>2938</v>
      </c>
      <c r="I147" s="85">
        <f t="shared" si="68"/>
        <v>33</v>
      </c>
      <c r="J147" s="85">
        <f t="shared" si="68"/>
        <v>656</v>
      </c>
      <c r="K147" s="85">
        <f t="shared" si="68"/>
        <v>0</v>
      </c>
      <c r="L147" s="85">
        <f t="shared" si="68"/>
        <v>139</v>
      </c>
      <c r="M147" s="85">
        <f t="shared" si="68"/>
        <v>261</v>
      </c>
      <c r="N147" s="85">
        <f t="shared" si="68"/>
        <v>0</v>
      </c>
      <c r="O147" s="85">
        <f t="shared" si="68"/>
        <v>204</v>
      </c>
      <c r="P147" s="2">
        <f t="shared" si="68"/>
        <v>52</v>
      </c>
      <c r="Q147" s="85">
        <f t="shared" si="68"/>
        <v>20</v>
      </c>
      <c r="R147" s="85">
        <f t="shared" si="68"/>
        <v>150</v>
      </c>
      <c r="S147" s="85">
        <f t="shared" si="68"/>
        <v>144</v>
      </c>
      <c r="T147" s="42">
        <f t="shared" si="68"/>
        <v>22</v>
      </c>
    </row>
    <row r="148" spans="1:20" s="13" customFormat="1" ht="18" customHeight="1" x14ac:dyDescent="0.25">
      <c r="A148" s="86"/>
      <c r="B148" s="76" t="s">
        <v>106</v>
      </c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18"/>
    </row>
    <row r="149" spans="1:20" s="13" customFormat="1" ht="18" customHeight="1" x14ac:dyDescent="0.25">
      <c r="A149" s="31">
        <v>1</v>
      </c>
      <c r="B149" s="32" t="s">
        <v>23</v>
      </c>
      <c r="C149" s="33">
        <f t="shared" ref="C149:C154" si="69">D149+E149+F149</f>
        <v>4371</v>
      </c>
      <c r="D149" s="33">
        <v>2573</v>
      </c>
      <c r="E149" s="33">
        <v>826</v>
      </c>
      <c r="F149" s="33">
        <v>972</v>
      </c>
      <c r="G149" s="33">
        <v>401</v>
      </c>
      <c r="H149" s="33">
        <v>2930</v>
      </c>
      <c r="I149" s="33">
        <v>67</v>
      </c>
      <c r="J149" s="22">
        <f t="shared" ref="J149:J154" si="70">K149+L149+M149+N149+O149+P149</f>
        <v>514</v>
      </c>
      <c r="K149" s="33">
        <v>4</v>
      </c>
      <c r="L149" s="33">
        <v>128</v>
      </c>
      <c r="M149" s="33">
        <v>227</v>
      </c>
      <c r="N149" s="33"/>
      <c r="O149" s="33">
        <v>108</v>
      </c>
      <c r="P149" s="33">
        <v>47</v>
      </c>
      <c r="Q149" s="33">
        <v>36</v>
      </c>
      <c r="R149" s="33">
        <v>158</v>
      </c>
      <c r="S149" s="33">
        <v>180</v>
      </c>
      <c r="T149" s="1">
        <v>3</v>
      </c>
    </row>
    <row r="150" spans="1:20" s="13" customFormat="1" ht="18" customHeight="1" x14ac:dyDescent="0.25">
      <c r="A150" s="31">
        <v>2</v>
      </c>
      <c r="B150" s="32" t="s">
        <v>24</v>
      </c>
      <c r="C150" s="33">
        <f t="shared" si="69"/>
        <v>148</v>
      </c>
      <c r="D150" s="33">
        <v>118</v>
      </c>
      <c r="E150" s="33">
        <v>0</v>
      </c>
      <c r="F150" s="33">
        <v>30</v>
      </c>
      <c r="G150" s="33">
        <v>6</v>
      </c>
      <c r="H150" s="33">
        <v>148</v>
      </c>
      <c r="I150" s="33">
        <v>4</v>
      </c>
      <c r="J150" s="22">
        <f t="shared" si="70"/>
        <v>14</v>
      </c>
      <c r="K150" s="33"/>
      <c r="L150" s="33">
        <v>2</v>
      </c>
      <c r="M150" s="33">
        <v>6</v>
      </c>
      <c r="N150" s="33"/>
      <c r="O150" s="33">
        <v>4</v>
      </c>
      <c r="P150" s="33">
        <v>2</v>
      </c>
      <c r="Q150" s="33"/>
      <c r="R150" s="33"/>
      <c r="S150" s="33"/>
      <c r="T150" s="1"/>
    </row>
    <row r="151" spans="1:20" s="13" customFormat="1" ht="18" customHeight="1" x14ac:dyDescent="0.25">
      <c r="A151" s="31">
        <v>3</v>
      </c>
      <c r="B151" s="32" t="s">
        <v>25</v>
      </c>
      <c r="C151" s="33">
        <f t="shared" si="69"/>
        <v>19</v>
      </c>
      <c r="D151" s="33">
        <v>11</v>
      </c>
      <c r="E151" s="33">
        <v>0</v>
      </c>
      <c r="F151" s="33">
        <v>8</v>
      </c>
      <c r="G151" s="33">
        <v>0</v>
      </c>
      <c r="H151" s="33">
        <v>0</v>
      </c>
      <c r="I151" s="33">
        <v>3</v>
      </c>
      <c r="J151" s="22">
        <f t="shared" si="70"/>
        <v>4</v>
      </c>
      <c r="K151" s="33"/>
      <c r="L151" s="33">
        <v>1</v>
      </c>
      <c r="M151" s="33">
        <v>2</v>
      </c>
      <c r="N151" s="33"/>
      <c r="O151" s="33">
        <v>1</v>
      </c>
      <c r="P151" s="33"/>
      <c r="Q151" s="33"/>
      <c r="R151" s="33"/>
      <c r="S151" s="33"/>
      <c r="T151" s="1"/>
    </row>
    <row r="152" spans="1:20" s="13" customFormat="1" ht="18" customHeight="1" x14ac:dyDescent="0.25">
      <c r="A152" s="49">
        <v>4</v>
      </c>
      <c r="B152" s="35" t="s">
        <v>26</v>
      </c>
      <c r="C152" s="33">
        <f t="shared" si="69"/>
        <v>8</v>
      </c>
      <c r="D152" s="22">
        <v>3</v>
      </c>
      <c r="E152" s="22">
        <v>0</v>
      </c>
      <c r="F152" s="22">
        <v>5</v>
      </c>
      <c r="G152" s="22">
        <v>1</v>
      </c>
      <c r="H152" s="22">
        <v>8</v>
      </c>
      <c r="I152" s="22">
        <v>0</v>
      </c>
      <c r="J152" s="22">
        <f t="shared" si="70"/>
        <v>2</v>
      </c>
      <c r="K152" s="22"/>
      <c r="L152" s="22"/>
      <c r="M152" s="22">
        <v>1</v>
      </c>
      <c r="N152" s="22"/>
      <c r="O152" s="22"/>
      <c r="P152" s="22">
        <v>1</v>
      </c>
      <c r="Q152" s="22"/>
      <c r="R152" s="33"/>
      <c r="S152" s="22"/>
      <c r="T152" s="2"/>
    </row>
    <row r="153" spans="1:20" s="13" customFormat="1" ht="18" customHeight="1" x14ac:dyDescent="0.25">
      <c r="A153" s="49">
        <v>5</v>
      </c>
      <c r="B153" s="35" t="s">
        <v>27</v>
      </c>
      <c r="C153" s="33">
        <f t="shared" si="69"/>
        <v>135</v>
      </c>
      <c r="D153" s="22">
        <v>78</v>
      </c>
      <c r="E153" s="22">
        <v>0</v>
      </c>
      <c r="F153" s="22">
        <v>57</v>
      </c>
      <c r="G153" s="22">
        <v>3</v>
      </c>
      <c r="H153" s="22">
        <v>135</v>
      </c>
      <c r="I153" s="22">
        <v>0</v>
      </c>
      <c r="J153" s="22">
        <f t="shared" si="70"/>
        <v>8</v>
      </c>
      <c r="K153" s="22"/>
      <c r="L153" s="22"/>
      <c r="M153" s="22">
        <v>3</v>
      </c>
      <c r="N153" s="22"/>
      <c r="O153" s="22">
        <v>2</v>
      </c>
      <c r="P153" s="22">
        <v>3</v>
      </c>
      <c r="Q153" s="22"/>
      <c r="R153" s="33"/>
      <c r="S153" s="22"/>
      <c r="T153" s="2"/>
    </row>
    <row r="154" spans="1:20" s="13" customFormat="1" ht="18" customHeight="1" x14ac:dyDescent="0.25">
      <c r="A154" s="49">
        <v>6</v>
      </c>
      <c r="B154" s="35" t="s">
        <v>28</v>
      </c>
      <c r="C154" s="33">
        <f t="shared" si="69"/>
        <v>93</v>
      </c>
      <c r="D154" s="22">
        <v>53</v>
      </c>
      <c r="E154" s="22">
        <v>8</v>
      </c>
      <c r="F154" s="22">
        <v>32</v>
      </c>
      <c r="G154" s="22">
        <v>2</v>
      </c>
      <c r="H154" s="22">
        <v>92</v>
      </c>
      <c r="I154" s="22">
        <v>4</v>
      </c>
      <c r="J154" s="22">
        <f t="shared" si="70"/>
        <v>9</v>
      </c>
      <c r="K154" s="22">
        <v>1</v>
      </c>
      <c r="L154" s="22">
        <v>1</v>
      </c>
      <c r="M154" s="22">
        <v>5</v>
      </c>
      <c r="N154" s="22"/>
      <c r="O154" s="22">
        <v>2</v>
      </c>
      <c r="P154" s="22"/>
      <c r="Q154" s="22"/>
      <c r="R154" s="33">
        <v>9</v>
      </c>
      <c r="S154" s="22">
        <v>9</v>
      </c>
      <c r="T154" s="2"/>
    </row>
    <row r="155" spans="1:20" s="12" customFormat="1" ht="18" customHeight="1" x14ac:dyDescent="0.25">
      <c r="A155" s="97" t="s">
        <v>14</v>
      </c>
      <c r="B155" s="98"/>
      <c r="C155" s="33">
        <f>D155+E155+F155</f>
        <v>4774</v>
      </c>
      <c r="D155" s="22">
        <f t="shared" ref="D155:I155" si="71">SUM(D149:D154)</f>
        <v>2836</v>
      </c>
      <c r="E155" s="22">
        <f t="shared" si="71"/>
        <v>834</v>
      </c>
      <c r="F155" s="22">
        <f t="shared" si="71"/>
        <v>1104</v>
      </c>
      <c r="G155" s="22">
        <f t="shared" si="71"/>
        <v>413</v>
      </c>
      <c r="H155" s="22">
        <f t="shared" si="71"/>
        <v>3313</v>
      </c>
      <c r="I155" s="22">
        <f t="shared" si="71"/>
        <v>78</v>
      </c>
      <c r="J155" s="22">
        <f>SUM(J149:J154)</f>
        <v>551</v>
      </c>
      <c r="K155" s="22">
        <f t="shared" ref="K155:T155" si="72">SUM(K149:K154)</f>
        <v>5</v>
      </c>
      <c r="L155" s="22">
        <f t="shared" si="72"/>
        <v>132</v>
      </c>
      <c r="M155" s="22">
        <f t="shared" si="72"/>
        <v>244</v>
      </c>
      <c r="N155" s="22">
        <f t="shared" si="72"/>
        <v>0</v>
      </c>
      <c r="O155" s="22">
        <f t="shared" si="72"/>
        <v>117</v>
      </c>
      <c r="P155" s="2">
        <f t="shared" si="72"/>
        <v>53</v>
      </c>
      <c r="Q155" s="22">
        <f t="shared" si="72"/>
        <v>36</v>
      </c>
      <c r="R155" s="22">
        <f t="shared" si="72"/>
        <v>167</v>
      </c>
      <c r="S155" s="22">
        <f t="shared" si="72"/>
        <v>189</v>
      </c>
      <c r="T155" s="2">
        <f t="shared" si="72"/>
        <v>3</v>
      </c>
    </row>
    <row r="156" spans="1:20" s="13" customFormat="1" ht="18" customHeight="1" x14ac:dyDescent="0.25">
      <c r="A156" s="65"/>
      <c r="B156" s="67" t="s">
        <v>107</v>
      </c>
      <c r="C156" s="67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87"/>
      <c r="S156" s="67"/>
      <c r="T156" s="15"/>
    </row>
    <row r="157" spans="1:20" s="13" customFormat="1" ht="18" customHeight="1" x14ac:dyDescent="0.3">
      <c r="A157" s="31">
        <v>1</v>
      </c>
      <c r="B157" s="44" t="s">
        <v>182</v>
      </c>
      <c r="C157" s="45">
        <f>D157+E157+F157</f>
        <v>84</v>
      </c>
      <c r="D157" s="45">
        <v>75</v>
      </c>
      <c r="E157" s="45">
        <v>1</v>
      </c>
      <c r="F157" s="45">
        <v>8</v>
      </c>
      <c r="G157" s="45">
        <v>11</v>
      </c>
      <c r="H157" s="45">
        <v>83</v>
      </c>
      <c r="I157" s="45">
        <v>4</v>
      </c>
      <c r="J157" s="33">
        <f>K157+M157+N157+O157+P157+L157</f>
        <v>17</v>
      </c>
      <c r="K157" s="46">
        <v>1</v>
      </c>
      <c r="L157" s="46">
        <v>3</v>
      </c>
      <c r="M157" s="46">
        <v>5</v>
      </c>
      <c r="N157" s="46">
        <v>0</v>
      </c>
      <c r="O157" s="46">
        <v>5</v>
      </c>
      <c r="P157" s="46">
        <v>3</v>
      </c>
      <c r="Q157" s="47"/>
      <c r="R157" s="33"/>
      <c r="S157" s="33"/>
      <c r="T157" s="33"/>
    </row>
    <row r="158" spans="1:20" s="13" customFormat="1" ht="18" customHeight="1" x14ac:dyDescent="0.3">
      <c r="A158" s="31">
        <v>2</v>
      </c>
      <c r="B158" s="44" t="s">
        <v>183</v>
      </c>
      <c r="C158" s="45">
        <f t="shared" ref="C158:C187" si="73">D158+E158+F158</f>
        <v>185</v>
      </c>
      <c r="D158" s="45">
        <v>179</v>
      </c>
      <c r="E158" s="45">
        <v>3</v>
      </c>
      <c r="F158" s="45">
        <v>3</v>
      </c>
      <c r="G158" s="45">
        <v>13</v>
      </c>
      <c r="H158" s="45">
        <v>185</v>
      </c>
      <c r="I158" s="45">
        <v>11</v>
      </c>
      <c r="J158" s="33">
        <f t="shared" ref="J158:J187" si="74">K158+M158+N158+O158+P158+L158</f>
        <v>15</v>
      </c>
      <c r="K158" s="46"/>
      <c r="L158" s="46">
        <v>2</v>
      </c>
      <c r="M158" s="46">
        <v>8</v>
      </c>
      <c r="N158" s="46">
        <v>0</v>
      </c>
      <c r="O158" s="46">
        <v>5</v>
      </c>
      <c r="P158" s="46">
        <v>0</v>
      </c>
      <c r="Q158" s="47"/>
      <c r="R158" s="33"/>
      <c r="S158" s="33"/>
      <c r="T158" s="33"/>
    </row>
    <row r="159" spans="1:20" s="13" customFormat="1" ht="18" customHeight="1" x14ac:dyDescent="0.3">
      <c r="A159" s="31">
        <v>3</v>
      </c>
      <c r="B159" s="44" t="s">
        <v>184</v>
      </c>
      <c r="C159" s="45">
        <f t="shared" si="73"/>
        <v>4</v>
      </c>
      <c r="D159" s="45">
        <v>4</v>
      </c>
      <c r="E159" s="45"/>
      <c r="F159" s="45"/>
      <c r="G159" s="45">
        <v>1</v>
      </c>
      <c r="H159" s="45">
        <v>1</v>
      </c>
      <c r="I159" s="45"/>
      <c r="J159" s="33">
        <f t="shared" si="74"/>
        <v>0</v>
      </c>
      <c r="K159" s="46"/>
      <c r="L159" s="46"/>
      <c r="M159" s="46"/>
      <c r="N159" s="46">
        <v>0</v>
      </c>
      <c r="O159" s="46"/>
      <c r="P159" s="46">
        <v>0</v>
      </c>
      <c r="Q159" s="47"/>
      <c r="R159" s="33"/>
      <c r="S159" s="33"/>
      <c r="T159" s="33"/>
    </row>
    <row r="160" spans="1:20" s="13" customFormat="1" ht="17.25" customHeight="1" x14ac:dyDescent="0.3">
      <c r="A160" s="31">
        <v>4</v>
      </c>
      <c r="B160" s="44" t="s">
        <v>185</v>
      </c>
      <c r="C160" s="48">
        <f t="shared" si="73"/>
        <v>1</v>
      </c>
      <c r="D160" s="45">
        <v>1</v>
      </c>
      <c r="E160" s="45"/>
      <c r="F160" s="45"/>
      <c r="G160" s="45">
        <v>1</v>
      </c>
      <c r="H160" s="45"/>
      <c r="I160" s="45"/>
      <c r="J160" s="33">
        <f t="shared" si="74"/>
        <v>0</v>
      </c>
      <c r="K160" s="46"/>
      <c r="L160" s="46"/>
      <c r="M160" s="46"/>
      <c r="N160" s="46">
        <v>0</v>
      </c>
      <c r="O160" s="46"/>
      <c r="P160" s="46">
        <v>0</v>
      </c>
      <c r="Q160" s="47"/>
      <c r="R160" s="33"/>
      <c r="S160" s="33"/>
      <c r="T160" s="33"/>
    </row>
    <row r="161" spans="1:20" s="13" customFormat="1" ht="18" customHeight="1" x14ac:dyDescent="0.3">
      <c r="A161" s="31">
        <v>5</v>
      </c>
      <c r="B161" s="44" t="s">
        <v>186</v>
      </c>
      <c r="C161" s="45">
        <f t="shared" si="73"/>
        <v>11</v>
      </c>
      <c r="D161" s="45">
        <v>9</v>
      </c>
      <c r="E161" s="45"/>
      <c r="F161" s="45">
        <v>2</v>
      </c>
      <c r="G161" s="45">
        <v>2</v>
      </c>
      <c r="H161" s="45">
        <v>11</v>
      </c>
      <c r="I161" s="45"/>
      <c r="J161" s="33">
        <f t="shared" si="74"/>
        <v>3</v>
      </c>
      <c r="K161" s="46"/>
      <c r="L161" s="46">
        <v>2</v>
      </c>
      <c r="M161" s="46"/>
      <c r="N161" s="46">
        <v>0</v>
      </c>
      <c r="O161" s="46"/>
      <c r="P161" s="46">
        <v>1</v>
      </c>
      <c r="Q161" s="47"/>
      <c r="R161" s="33"/>
      <c r="S161" s="33"/>
      <c r="T161" s="33"/>
    </row>
    <row r="162" spans="1:20" s="13" customFormat="1" ht="18" customHeight="1" x14ac:dyDescent="0.3">
      <c r="A162" s="31">
        <v>6</v>
      </c>
      <c r="B162" s="44" t="s">
        <v>169</v>
      </c>
      <c r="C162" s="45">
        <f t="shared" si="73"/>
        <v>988</v>
      </c>
      <c r="D162" s="45">
        <v>313</v>
      </c>
      <c r="E162" s="45">
        <v>252</v>
      </c>
      <c r="F162" s="45">
        <v>423</v>
      </c>
      <c r="G162" s="45">
        <v>113</v>
      </c>
      <c r="H162" s="45">
        <v>118</v>
      </c>
      <c r="I162" s="45">
        <v>18</v>
      </c>
      <c r="J162" s="33">
        <f t="shared" si="74"/>
        <v>172</v>
      </c>
      <c r="K162" s="46"/>
      <c r="L162" s="46">
        <v>32</v>
      </c>
      <c r="M162" s="46">
        <v>34</v>
      </c>
      <c r="N162" s="46">
        <v>0</v>
      </c>
      <c r="O162" s="46">
        <v>90</v>
      </c>
      <c r="P162" s="88">
        <v>16</v>
      </c>
      <c r="Q162" s="47">
        <v>67</v>
      </c>
      <c r="R162" s="33">
        <v>40</v>
      </c>
      <c r="S162" s="33">
        <v>37</v>
      </c>
      <c r="T162" s="33">
        <v>9</v>
      </c>
    </row>
    <row r="163" spans="1:20" s="13" customFormat="1" ht="18" customHeight="1" x14ac:dyDescent="0.3">
      <c r="A163" s="31">
        <v>7</v>
      </c>
      <c r="B163" s="44" t="s">
        <v>187</v>
      </c>
      <c r="C163" s="45">
        <f t="shared" si="73"/>
        <v>75</v>
      </c>
      <c r="D163" s="45">
        <v>74</v>
      </c>
      <c r="E163" s="45"/>
      <c r="F163" s="45">
        <v>1</v>
      </c>
      <c r="G163" s="45">
        <v>5</v>
      </c>
      <c r="H163" s="45">
        <v>74</v>
      </c>
      <c r="I163" s="45">
        <v>3</v>
      </c>
      <c r="J163" s="33">
        <f t="shared" si="74"/>
        <v>16</v>
      </c>
      <c r="K163" s="46"/>
      <c r="L163" s="46">
        <v>3</v>
      </c>
      <c r="M163" s="46">
        <v>3</v>
      </c>
      <c r="N163" s="46">
        <v>0</v>
      </c>
      <c r="O163" s="46">
        <v>9</v>
      </c>
      <c r="P163" s="88">
        <v>1</v>
      </c>
      <c r="Q163" s="47"/>
      <c r="R163" s="33"/>
      <c r="S163" s="33"/>
      <c r="T163" s="33"/>
    </row>
    <row r="164" spans="1:20" s="13" customFormat="1" ht="18" customHeight="1" x14ac:dyDescent="0.3">
      <c r="A164" s="31">
        <v>8</v>
      </c>
      <c r="B164" s="44" t="s">
        <v>189</v>
      </c>
      <c r="C164" s="45">
        <f>D164+E164+F164</f>
        <v>61</v>
      </c>
      <c r="D164" s="45">
        <v>60</v>
      </c>
      <c r="E164" s="45"/>
      <c r="F164" s="45">
        <v>1</v>
      </c>
      <c r="G164" s="45">
        <v>9</v>
      </c>
      <c r="H164" s="45">
        <v>33</v>
      </c>
      <c r="I164" s="45">
        <v>2</v>
      </c>
      <c r="J164" s="33">
        <f t="shared" si="74"/>
        <v>8</v>
      </c>
      <c r="K164" s="46"/>
      <c r="L164" s="46">
        <v>3</v>
      </c>
      <c r="M164" s="46">
        <v>2</v>
      </c>
      <c r="N164" s="46">
        <v>0</v>
      </c>
      <c r="O164" s="46">
        <v>2</v>
      </c>
      <c r="P164" s="88">
        <v>1</v>
      </c>
      <c r="Q164" s="47"/>
      <c r="R164" s="33"/>
      <c r="S164" s="33"/>
      <c r="T164" s="33"/>
    </row>
    <row r="165" spans="1:20" s="13" customFormat="1" ht="19.5" customHeight="1" x14ac:dyDescent="0.3">
      <c r="A165" s="31">
        <v>9</v>
      </c>
      <c r="B165" s="44" t="s">
        <v>190</v>
      </c>
      <c r="C165" s="45">
        <f>D165+E165+F165</f>
        <v>85</v>
      </c>
      <c r="D165" s="45">
        <v>83</v>
      </c>
      <c r="E165" s="45"/>
      <c r="F165" s="45">
        <v>2</v>
      </c>
      <c r="G165" s="45">
        <v>17</v>
      </c>
      <c r="H165" s="45">
        <v>59</v>
      </c>
      <c r="I165" s="45">
        <v>4</v>
      </c>
      <c r="J165" s="33">
        <f t="shared" si="74"/>
        <v>10</v>
      </c>
      <c r="K165" s="46"/>
      <c r="L165" s="46"/>
      <c r="M165" s="46">
        <v>5</v>
      </c>
      <c r="N165" s="46">
        <v>0</v>
      </c>
      <c r="O165" s="46">
        <v>5</v>
      </c>
      <c r="P165" s="88">
        <v>0</v>
      </c>
      <c r="Q165" s="47"/>
      <c r="R165" s="33"/>
      <c r="S165" s="33"/>
      <c r="T165" s="33"/>
    </row>
    <row r="166" spans="1:20" s="13" customFormat="1" ht="18" customHeight="1" x14ac:dyDescent="0.3">
      <c r="A166" s="31">
        <v>10</v>
      </c>
      <c r="B166" s="44" t="s">
        <v>203</v>
      </c>
      <c r="C166" s="45">
        <f t="shared" si="73"/>
        <v>53</v>
      </c>
      <c r="D166" s="45">
        <v>50</v>
      </c>
      <c r="E166" s="45">
        <v>1</v>
      </c>
      <c r="F166" s="45">
        <v>2</v>
      </c>
      <c r="G166" s="45">
        <v>3</v>
      </c>
      <c r="H166" s="45">
        <v>2</v>
      </c>
      <c r="I166" s="45">
        <v>5</v>
      </c>
      <c r="J166" s="33">
        <f t="shared" si="74"/>
        <v>8</v>
      </c>
      <c r="K166" s="46">
        <v>1</v>
      </c>
      <c r="L166" s="46">
        <v>0</v>
      </c>
      <c r="M166" s="46">
        <v>1</v>
      </c>
      <c r="N166" s="46">
        <v>0</v>
      </c>
      <c r="O166" s="46">
        <v>5</v>
      </c>
      <c r="P166" s="88">
        <v>1</v>
      </c>
      <c r="Q166" s="47"/>
      <c r="R166" s="33"/>
      <c r="S166" s="33"/>
      <c r="T166" s="33"/>
    </row>
    <row r="167" spans="1:20" s="13" customFormat="1" ht="18" customHeight="1" x14ac:dyDescent="0.3">
      <c r="A167" s="31">
        <v>11</v>
      </c>
      <c r="B167" s="44" t="s">
        <v>191</v>
      </c>
      <c r="C167" s="45">
        <f t="shared" si="73"/>
        <v>7</v>
      </c>
      <c r="D167" s="45">
        <v>7</v>
      </c>
      <c r="E167" s="45"/>
      <c r="F167" s="45"/>
      <c r="G167" s="45">
        <v>1</v>
      </c>
      <c r="H167" s="45"/>
      <c r="I167" s="45">
        <v>2</v>
      </c>
      <c r="J167" s="33">
        <f t="shared" si="74"/>
        <v>0</v>
      </c>
      <c r="K167" s="46"/>
      <c r="L167" s="46"/>
      <c r="M167" s="46"/>
      <c r="N167" s="46">
        <v>0</v>
      </c>
      <c r="O167" s="46"/>
      <c r="P167" s="88">
        <v>0</v>
      </c>
      <c r="Q167" s="47"/>
      <c r="R167" s="33"/>
      <c r="S167" s="33"/>
      <c r="T167" s="33"/>
    </row>
    <row r="168" spans="1:20" s="13" customFormat="1" ht="18" customHeight="1" x14ac:dyDescent="0.3">
      <c r="A168" s="31">
        <v>12</v>
      </c>
      <c r="B168" s="44" t="s">
        <v>192</v>
      </c>
      <c r="C168" s="45">
        <f t="shared" si="73"/>
        <v>71</v>
      </c>
      <c r="D168" s="45">
        <v>66</v>
      </c>
      <c r="E168" s="45">
        <v>1</v>
      </c>
      <c r="F168" s="45">
        <v>4</v>
      </c>
      <c r="G168" s="45">
        <v>6</v>
      </c>
      <c r="H168" s="45">
        <v>3</v>
      </c>
      <c r="I168" s="45">
        <v>4</v>
      </c>
      <c r="J168" s="33">
        <f t="shared" si="74"/>
        <v>10</v>
      </c>
      <c r="K168" s="46">
        <v>1</v>
      </c>
      <c r="L168" s="46">
        <v>2</v>
      </c>
      <c r="M168" s="46"/>
      <c r="N168" s="46">
        <v>0</v>
      </c>
      <c r="O168" s="46">
        <v>7</v>
      </c>
      <c r="P168" s="88">
        <v>0</v>
      </c>
      <c r="Q168" s="47"/>
      <c r="R168" s="33"/>
      <c r="S168" s="33"/>
      <c r="T168" s="33"/>
    </row>
    <row r="169" spans="1:20" s="13" customFormat="1" ht="18" customHeight="1" x14ac:dyDescent="0.3">
      <c r="A169" s="31">
        <v>13</v>
      </c>
      <c r="B169" s="44" t="s">
        <v>170</v>
      </c>
      <c r="C169" s="45">
        <f t="shared" si="73"/>
        <v>1150</v>
      </c>
      <c r="D169" s="45">
        <v>338</v>
      </c>
      <c r="E169" s="45">
        <v>147</v>
      </c>
      <c r="F169" s="45">
        <v>665</v>
      </c>
      <c r="G169" s="45">
        <v>75</v>
      </c>
      <c r="H169" s="45">
        <v>373</v>
      </c>
      <c r="I169" s="45">
        <v>31</v>
      </c>
      <c r="J169" s="33">
        <f t="shared" si="74"/>
        <v>172</v>
      </c>
      <c r="K169" s="46"/>
      <c r="L169" s="46">
        <v>25</v>
      </c>
      <c r="M169" s="46">
        <v>32</v>
      </c>
      <c r="N169" s="46">
        <v>0</v>
      </c>
      <c r="O169" s="46">
        <v>96</v>
      </c>
      <c r="P169" s="88">
        <v>19</v>
      </c>
      <c r="Q169" s="47">
        <v>69</v>
      </c>
      <c r="R169" s="33">
        <v>49</v>
      </c>
      <c r="S169" s="33">
        <v>18</v>
      </c>
      <c r="T169" s="33">
        <v>35</v>
      </c>
    </row>
    <row r="170" spans="1:20" s="13" customFormat="1" ht="18.75" customHeight="1" x14ac:dyDescent="0.3">
      <c r="A170" s="31">
        <v>14</v>
      </c>
      <c r="B170" s="44" t="s">
        <v>193</v>
      </c>
      <c r="C170" s="45">
        <f>D170+E170+F170</f>
        <v>2</v>
      </c>
      <c r="D170" s="45">
        <v>2</v>
      </c>
      <c r="E170" s="45"/>
      <c r="F170" s="45"/>
      <c r="G170" s="45">
        <v>0</v>
      </c>
      <c r="H170" s="45">
        <v>2</v>
      </c>
      <c r="I170" s="45"/>
      <c r="J170" s="33">
        <f t="shared" si="74"/>
        <v>0</v>
      </c>
      <c r="K170" s="46"/>
      <c r="L170" s="46"/>
      <c r="M170" s="46"/>
      <c r="N170" s="46">
        <v>0</v>
      </c>
      <c r="O170" s="46"/>
      <c r="P170" s="88">
        <v>0</v>
      </c>
      <c r="Q170" s="47"/>
      <c r="R170" s="33"/>
      <c r="S170" s="33"/>
      <c r="T170" s="33"/>
    </row>
    <row r="171" spans="1:20" s="13" customFormat="1" ht="18" customHeight="1" x14ac:dyDescent="0.3">
      <c r="A171" s="31">
        <v>15</v>
      </c>
      <c r="B171" s="44" t="s">
        <v>194</v>
      </c>
      <c r="C171" s="45">
        <f t="shared" si="73"/>
        <v>17</v>
      </c>
      <c r="D171" s="45">
        <v>17</v>
      </c>
      <c r="E171" s="45"/>
      <c r="F171" s="45"/>
      <c r="G171" s="45">
        <v>3</v>
      </c>
      <c r="H171" s="45">
        <v>17</v>
      </c>
      <c r="I171" s="45"/>
      <c r="J171" s="33">
        <f t="shared" si="74"/>
        <v>1</v>
      </c>
      <c r="K171" s="46"/>
      <c r="L171" s="46"/>
      <c r="M171" s="46"/>
      <c r="N171" s="46">
        <v>0</v>
      </c>
      <c r="O171" s="46"/>
      <c r="P171" s="88">
        <v>1</v>
      </c>
      <c r="Q171" s="47"/>
      <c r="R171" s="33"/>
      <c r="S171" s="33"/>
      <c r="T171" s="33"/>
    </row>
    <row r="172" spans="1:20" s="13" customFormat="1" ht="18" customHeight="1" x14ac:dyDescent="0.3">
      <c r="A172" s="31">
        <v>16</v>
      </c>
      <c r="B172" s="44" t="s">
        <v>195</v>
      </c>
      <c r="C172" s="45">
        <f t="shared" si="73"/>
        <v>2</v>
      </c>
      <c r="D172" s="45">
        <v>2</v>
      </c>
      <c r="E172" s="45"/>
      <c r="F172" s="45"/>
      <c r="G172" s="45">
        <v>0</v>
      </c>
      <c r="H172" s="45"/>
      <c r="I172" s="45"/>
      <c r="J172" s="33">
        <f t="shared" si="74"/>
        <v>0</v>
      </c>
      <c r="K172" s="46"/>
      <c r="L172" s="46"/>
      <c r="M172" s="46"/>
      <c r="N172" s="46">
        <v>0</v>
      </c>
      <c r="O172" s="46"/>
      <c r="P172" s="88">
        <v>0</v>
      </c>
      <c r="Q172" s="47"/>
      <c r="R172" s="33"/>
      <c r="S172" s="33"/>
      <c r="T172" s="33"/>
    </row>
    <row r="173" spans="1:20" s="13" customFormat="1" ht="18" customHeight="1" x14ac:dyDescent="0.3">
      <c r="A173" s="31">
        <v>17</v>
      </c>
      <c r="B173" s="44" t="s">
        <v>171</v>
      </c>
      <c r="C173" s="45">
        <f t="shared" si="73"/>
        <v>703</v>
      </c>
      <c r="D173" s="45">
        <v>597</v>
      </c>
      <c r="E173" s="45">
        <v>11</v>
      </c>
      <c r="F173" s="45">
        <v>95</v>
      </c>
      <c r="G173" s="45">
        <v>138</v>
      </c>
      <c r="H173" s="45">
        <v>190</v>
      </c>
      <c r="I173" s="45">
        <v>28</v>
      </c>
      <c r="J173" s="33">
        <f t="shared" si="74"/>
        <v>30</v>
      </c>
      <c r="K173" s="46"/>
      <c r="L173" s="46">
        <v>8</v>
      </c>
      <c r="M173" s="46">
        <v>10</v>
      </c>
      <c r="N173" s="46">
        <v>0</v>
      </c>
      <c r="O173" s="46">
        <v>7</v>
      </c>
      <c r="P173" s="88">
        <v>5</v>
      </c>
      <c r="Q173" s="47"/>
      <c r="R173" s="33">
        <v>3</v>
      </c>
      <c r="S173" s="33">
        <v>2</v>
      </c>
      <c r="T173" s="33">
        <v>1</v>
      </c>
    </row>
    <row r="174" spans="1:20" s="13" customFormat="1" ht="18" customHeight="1" x14ac:dyDescent="0.3">
      <c r="A174" s="31">
        <v>18</v>
      </c>
      <c r="B174" s="44" t="s">
        <v>196</v>
      </c>
      <c r="C174" s="45">
        <f t="shared" si="73"/>
        <v>23</v>
      </c>
      <c r="D174" s="45">
        <v>10</v>
      </c>
      <c r="E174" s="45"/>
      <c r="F174" s="45">
        <v>13</v>
      </c>
      <c r="G174" s="45">
        <v>1</v>
      </c>
      <c r="H174" s="45"/>
      <c r="I174" s="45"/>
      <c r="J174" s="33">
        <f t="shared" si="74"/>
        <v>2</v>
      </c>
      <c r="K174" s="46"/>
      <c r="L174" s="46"/>
      <c r="M174" s="46">
        <v>1</v>
      </c>
      <c r="N174" s="46">
        <v>0</v>
      </c>
      <c r="O174" s="46"/>
      <c r="P174" s="88">
        <v>1</v>
      </c>
      <c r="Q174" s="47"/>
      <c r="R174" s="33"/>
      <c r="S174" s="33"/>
      <c r="T174" s="33"/>
    </row>
    <row r="175" spans="1:20" s="13" customFormat="1" ht="18" customHeight="1" x14ac:dyDescent="0.3">
      <c r="A175" s="31">
        <v>19</v>
      </c>
      <c r="B175" s="44" t="s">
        <v>204</v>
      </c>
      <c r="C175" s="45">
        <f t="shared" si="73"/>
        <v>17</v>
      </c>
      <c r="D175" s="45">
        <v>17</v>
      </c>
      <c r="E175" s="45"/>
      <c r="F175" s="45"/>
      <c r="G175" s="45">
        <v>0</v>
      </c>
      <c r="H175" s="45"/>
      <c r="I175" s="45">
        <v>1</v>
      </c>
      <c r="J175" s="33">
        <f t="shared" si="74"/>
        <v>2</v>
      </c>
      <c r="K175" s="46"/>
      <c r="L175" s="46">
        <v>1</v>
      </c>
      <c r="M175" s="46"/>
      <c r="N175" s="46">
        <v>0</v>
      </c>
      <c r="O175" s="46">
        <v>1</v>
      </c>
      <c r="P175" s="88">
        <v>0</v>
      </c>
      <c r="Q175" s="47"/>
      <c r="R175" s="33"/>
      <c r="S175" s="33"/>
      <c r="T175" s="33"/>
    </row>
    <row r="176" spans="1:20" s="13" customFormat="1" ht="18" customHeight="1" x14ac:dyDescent="0.3">
      <c r="A176" s="31">
        <v>20</v>
      </c>
      <c r="B176" s="44" t="s">
        <v>235</v>
      </c>
      <c r="C176" s="45">
        <f t="shared" si="73"/>
        <v>5736</v>
      </c>
      <c r="D176" s="45">
        <v>3735</v>
      </c>
      <c r="E176" s="45">
        <v>918</v>
      </c>
      <c r="F176" s="45">
        <v>1083</v>
      </c>
      <c r="G176" s="45">
        <v>1204</v>
      </c>
      <c r="H176" s="45">
        <v>2085</v>
      </c>
      <c r="I176" s="45">
        <v>129</v>
      </c>
      <c r="J176" s="33">
        <f t="shared" si="74"/>
        <v>733</v>
      </c>
      <c r="K176" s="46">
        <v>1</v>
      </c>
      <c r="L176" s="46">
        <v>192</v>
      </c>
      <c r="M176" s="46">
        <v>255</v>
      </c>
      <c r="N176" s="46">
        <v>0</v>
      </c>
      <c r="O176" s="46">
        <v>257</v>
      </c>
      <c r="P176" s="88">
        <v>28</v>
      </c>
      <c r="Q176" s="47">
        <v>232</v>
      </c>
      <c r="R176" s="33">
        <v>168</v>
      </c>
      <c r="S176" s="33">
        <v>193</v>
      </c>
      <c r="T176" s="33">
        <v>40</v>
      </c>
    </row>
    <row r="177" spans="1:20" s="13" customFormat="1" ht="18" customHeight="1" x14ac:dyDescent="0.3">
      <c r="A177" s="31">
        <v>21</v>
      </c>
      <c r="B177" s="44" t="s">
        <v>197</v>
      </c>
      <c r="C177" s="45">
        <f t="shared" si="73"/>
        <v>110</v>
      </c>
      <c r="D177" s="45">
        <v>3</v>
      </c>
      <c r="E177" s="45"/>
      <c r="F177" s="45">
        <v>107</v>
      </c>
      <c r="G177" s="45">
        <v>13</v>
      </c>
      <c r="H177" s="45">
        <v>42</v>
      </c>
      <c r="I177" s="45"/>
      <c r="J177" s="33">
        <f t="shared" si="74"/>
        <v>0</v>
      </c>
      <c r="K177" s="46"/>
      <c r="L177" s="46"/>
      <c r="M177" s="46"/>
      <c r="N177" s="46">
        <v>0</v>
      </c>
      <c r="O177" s="46"/>
      <c r="P177" s="88">
        <v>0</v>
      </c>
      <c r="Q177" s="47"/>
      <c r="R177" s="33"/>
      <c r="S177" s="33"/>
      <c r="T177" s="33"/>
    </row>
    <row r="178" spans="1:20" s="13" customFormat="1" ht="18" customHeight="1" x14ac:dyDescent="0.3">
      <c r="A178" s="31">
        <v>22</v>
      </c>
      <c r="B178" s="44" t="s">
        <v>172</v>
      </c>
      <c r="C178" s="45">
        <f t="shared" si="73"/>
        <v>1117</v>
      </c>
      <c r="D178" s="45">
        <v>456</v>
      </c>
      <c r="E178" s="45">
        <v>127</v>
      </c>
      <c r="F178" s="45">
        <v>534</v>
      </c>
      <c r="G178" s="45">
        <v>70</v>
      </c>
      <c r="H178" s="45">
        <v>25</v>
      </c>
      <c r="I178" s="45">
        <v>28</v>
      </c>
      <c r="J178" s="33">
        <f t="shared" si="74"/>
        <v>152</v>
      </c>
      <c r="K178" s="46">
        <v>5</v>
      </c>
      <c r="L178" s="46">
        <v>23</v>
      </c>
      <c r="M178" s="46">
        <v>39</v>
      </c>
      <c r="N178" s="46">
        <v>0</v>
      </c>
      <c r="O178" s="46">
        <v>65</v>
      </c>
      <c r="P178" s="88">
        <v>20</v>
      </c>
      <c r="Q178" s="47">
        <v>55</v>
      </c>
      <c r="R178" s="33">
        <v>53</v>
      </c>
      <c r="S178" s="33">
        <v>38</v>
      </c>
      <c r="T178" s="33">
        <v>17</v>
      </c>
    </row>
    <row r="179" spans="1:20" s="13" customFormat="1" ht="18" customHeight="1" x14ac:dyDescent="0.3">
      <c r="A179" s="31">
        <v>23</v>
      </c>
      <c r="B179" s="44" t="s">
        <v>198</v>
      </c>
      <c r="C179" s="45">
        <f t="shared" si="73"/>
        <v>45</v>
      </c>
      <c r="D179" s="45">
        <v>33</v>
      </c>
      <c r="E179" s="45">
        <v>1</v>
      </c>
      <c r="F179" s="45">
        <v>11</v>
      </c>
      <c r="G179" s="45">
        <v>5</v>
      </c>
      <c r="H179" s="45">
        <v>42</v>
      </c>
      <c r="I179" s="45">
        <v>1</v>
      </c>
      <c r="J179" s="33">
        <f t="shared" si="74"/>
        <v>9</v>
      </c>
      <c r="K179" s="46"/>
      <c r="L179" s="46"/>
      <c r="M179" s="46">
        <v>6</v>
      </c>
      <c r="N179" s="46">
        <v>0</v>
      </c>
      <c r="O179" s="46">
        <v>2</v>
      </c>
      <c r="P179" s="88">
        <v>1</v>
      </c>
      <c r="Q179" s="47"/>
      <c r="R179" s="33"/>
      <c r="S179" s="33"/>
      <c r="T179" s="33"/>
    </row>
    <row r="180" spans="1:20" s="13" customFormat="1" ht="18" customHeight="1" x14ac:dyDescent="0.3">
      <c r="A180" s="31">
        <v>24</v>
      </c>
      <c r="B180" s="44" t="s">
        <v>199</v>
      </c>
      <c r="C180" s="45">
        <f t="shared" si="73"/>
        <v>385</v>
      </c>
      <c r="D180" s="45">
        <v>279</v>
      </c>
      <c r="E180" s="45">
        <v>1</v>
      </c>
      <c r="F180" s="45">
        <v>105</v>
      </c>
      <c r="G180" s="45">
        <v>110</v>
      </c>
      <c r="H180" s="45">
        <v>97</v>
      </c>
      <c r="I180" s="45">
        <v>12</v>
      </c>
      <c r="J180" s="33">
        <f t="shared" si="74"/>
        <v>24</v>
      </c>
      <c r="K180" s="46"/>
      <c r="L180" s="46">
        <v>2</v>
      </c>
      <c r="M180" s="46">
        <v>14</v>
      </c>
      <c r="N180" s="46">
        <v>0</v>
      </c>
      <c r="O180" s="46">
        <v>8</v>
      </c>
      <c r="P180" s="88">
        <v>0</v>
      </c>
      <c r="Q180" s="47">
        <v>1</v>
      </c>
      <c r="R180" s="33">
        <v>2</v>
      </c>
      <c r="S180" s="33"/>
      <c r="T180" s="33">
        <v>2</v>
      </c>
    </row>
    <row r="181" spans="1:20" s="13" customFormat="1" ht="18" customHeight="1" x14ac:dyDescent="0.3">
      <c r="A181" s="31">
        <v>25</v>
      </c>
      <c r="B181" s="44" t="s">
        <v>200</v>
      </c>
      <c r="C181" s="45">
        <f t="shared" si="73"/>
        <v>75</v>
      </c>
      <c r="D181" s="45">
        <v>69</v>
      </c>
      <c r="E181" s="45"/>
      <c r="F181" s="45">
        <v>6</v>
      </c>
      <c r="G181" s="45">
        <v>10</v>
      </c>
      <c r="H181" s="45">
        <v>62</v>
      </c>
      <c r="I181" s="45">
        <v>5</v>
      </c>
      <c r="J181" s="33">
        <f t="shared" si="74"/>
        <v>5</v>
      </c>
      <c r="K181" s="46"/>
      <c r="L181" s="46"/>
      <c r="M181" s="46">
        <v>1</v>
      </c>
      <c r="N181" s="46">
        <v>0</v>
      </c>
      <c r="O181" s="46">
        <v>4</v>
      </c>
      <c r="P181" s="88">
        <v>0</v>
      </c>
      <c r="Q181" s="47"/>
      <c r="R181" s="33"/>
      <c r="S181" s="33"/>
      <c r="T181" s="33"/>
    </row>
    <row r="182" spans="1:20" s="13" customFormat="1" ht="18" customHeight="1" x14ac:dyDescent="0.3">
      <c r="A182" s="31">
        <v>26</v>
      </c>
      <c r="B182" s="44" t="s">
        <v>201</v>
      </c>
      <c r="C182" s="45">
        <f t="shared" si="73"/>
        <v>27</v>
      </c>
      <c r="D182" s="45">
        <v>8</v>
      </c>
      <c r="E182" s="45"/>
      <c r="F182" s="45">
        <v>19</v>
      </c>
      <c r="G182" s="45">
        <v>9</v>
      </c>
      <c r="H182" s="45">
        <v>2</v>
      </c>
      <c r="I182" s="45">
        <v>1</v>
      </c>
      <c r="J182" s="33">
        <f t="shared" si="74"/>
        <v>2</v>
      </c>
      <c r="K182" s="46"/>
      <c r="L182" s="46"/>
      <c r="M182" s="46">
        <v>2</v>
      </c>
      <c r="N182" s="46">
        <v>0</v>
      </c>
      <c r="O182" s="46"/>
      <c r="P182" s="88">
        <v>0</v>
      </c>
      <c r="Q182" s="47"/>
      <c r="R182" s="33"/>
      <c r="S182" s="33"/>
      <c r="T182" s="33"/>
    </row>
    <row r="183" spans="1:20" s="13" customFormat="1" ht="18" customHeight="1" x14ac:dyDescent="0.3">
      <c r="A183" s="31">
        <v>27</v>
      </c>
      <c r="B183" s="44" t="s">
        <v>173</v>
      </c>
      <c r="C183" s="45">
        <f t="shared" si="73"/>
        <v>2896</v>
      </c>
      <c r="D183" s="45">
        <v>1516</v>
      </c>
      <c r="E183" s="45">
        <v>812</v>
      </c>
      <c r="F183" s="45">
        <v>568</v>
      </c>
      <c r="G183" s="45">
        <v>1401</v>
      </c>
      <c r="H183" s="45">
        <f>1121-36</f>
        <v>1085</v>
      </c>
      <c r="I183" s="45">
        <v>35</v>
      </c>
      <c r="J183" s="33">
        <f>K183+M183+N183+O183+P183+L183</f>
        <v>482</v>
      </c>
      <c r="K183" s="46">
        <v>10</v>
      </c>
      <c r="L183" s="46">
        <v>183</v>
      </c>
      <c r="M183" s="46">
        <v>127</v>
      </c>
      <c r="N183" s="46">
        <v>0</v>
      </c>
      <c r="O183" s="46">
        <v>156</v>
      </c>
      <c r="P183" s="88">
        <v>6</v>
      </c>
      <c r="Q183" s="47">
        <v>138</v>
      </c>
      <c r="R183" s="33">
        <f>4+1+55+13</f>
        <v>73</v>
      </c>
      <c r="S183" s="33">
        <v>54</v>
      </c>
      <c r="T183" s="33">
        <v>57</v>
      </c>
    </row>
    <row r="184" spans="1:20" s="13" customFormat="1" ht="18" customHeight="1" x14ac:dyDescent="0.3">
      <c r="A184" s="31">
        <v>28</v>
      </c>
      <c r="B184" s="44" t="s">
        <v>188</v>
      </c>
      <c r="C184" s="45">
        <f t="shared" si="73"/>
        <v>45</v>
      </c>
      <c r="D184" s="45">
        <v>9</v>
      </c>
      <c r="E184" s="45">
        <v>1</v>
      </c>
      <c r="F184" s="45">
        <v>35</v>
      </c>
      <c r="G184" s="45">
        <v>9</v>
      </c>
      <c r="H184" s="45"/>
      <c r="I184" s="45">
        <v>1</v>
      </c>
      <c r="J184" s="33">
        <f t="shared" si="74"/>
        <v>1</v>
      </c>
      <c r="K184" s="46"/>
      <c r="L184" s="46"/>
      <c r="M184" s="46">
        <v>1</v>
      </c>
      <c r="N184" s="46">
        <v>0</v>
      </c>
      <c r="O184" s="46"/>
      <c r="P184" s="88">
        <v>0</v>
      </c>
      <c r="Q184" s="47"/>
      <c r="R184" s="33"/>
      <c r="S184" s="33"/>
      <c r="T184" s="33"/>
    </row>
    <row r="185" spans="1:20" s="13" customFormat="1" ht="18" customHeight="1" x14ac:dyDescent="0.3">
      <c r="A185" s="31">
        <v>29</v>
      </c>
      <c r="B185" s="44" t="s">
        <v>236</v>
      </c>
      <c r="C185" s="45">
        <f t="shared" si="73"/>
        <v>3</v>
      </c>
      <c r="D185" s="45">
        <v>3</v>
      </c>
      <c r="E185" s="45"/>
      <c r="F185" s="45"/>
      <c r="G185" s="45">
        <v>0</v>
      </c>
      <c r="H185" s="45">
        <v>3</v>
      </c>
      <c r="I185" s="45"/>
      <c r="J185" s="33">
        <f t="shared" si="74"/>
        <v>0</v>
      </c>
      <c r="K185" s="46"/>
      <c r="L185" s="46"/>
      <c r="M185" s="46"/>
      <c r="N185" s="46">
        <v>0</v>
      </c>
      <c r="O185" s="46"/>
      <c r="P185" s="88">
        <v>0</v>
      </c>
      <c r="Q185" s="47"/>
      <c r="R185" s="33"/>
      <c r="S185" s="33"/>
      <c r="T185" s="33"/>
    </row>
    <row r="186" spans="1:20" s="13" customFormat="1" ht="18" customHeight="1" x14ac:dyDescent="0.3">
      <c r="A186" s="31">
        <v>30</v>
      </c>
      <c r="B186" s="44" t="s">
        <v>237</v>
      </c>
      <c r="C186" s="45">
        <f t="shared" si="73"/>
        <v>6</v>
      </c>
      <c r="D186" s="45">
        <v>5</v>
      </c>
      <c r="E186" s="45"/>
      <c r="F186" s="45">
        <v>1</v>
      </c>
      <c r="G186" s="45">
        <v>3</v>
      </c>
      <c r="H186" s="45"/>
      <c r="I186" s="45"/>
      <c r="J186" s="33">
        <f t="shared" si="74"/>
        <v>0</v>
      </c>
      <c r="K186" s="46"/>
      <c r="L186" s="46"/>
      <c r="M186" s="46"/>
      <c r="N186" s="46">
        <v>0</v>
      </c>
      <c r="O186" s="46"/>
      <c r="P186" s="88">
        <v>0</v>
      </c>
      <c r="Q186" s="47"/>
      <c r="R186" s="33"/>
      <c r="S186" s="33"/>
      <c r="T186" s="33"/>
    </row>
    <row r="187" spans="1:20" s="13" customFormat="1" ht="18" customHeight="1" x14ac:dyDescent="0.3">
      <c r="A187" s="31">
        <v>31</v>
      </c>
      <c r="B187" s="44" t="s">
        <v>202</v>
      </c>
      <c r="C187" s="45">
        <f t="shared" si="73"/>
        <v>8</v>
      </c>
      <c r="D187" s="45">
        <v>8</v>
      </c>
      <c r="E187" s="45"/>
      <c r="F187" s="45"/>
      <c r="G187" s="45">
        <v>1</v>
      </c>
      <c r="H187" s="45"/>
      <c r="I187" s="45">
        <v>1</v>
      </c>
      <c r="J187" s="33">
        <f t="shared" si="74"/>
        <v>1</v>
      </c>
      <c r="K187" s="46"/>
      <c r="L187" s="46"/>
      <c r="M187" s="46"/>
      <c r="N187" s="46">
        <v>0</v>
      </c>
      <c r="O187" s="46"/>
      <c r="P187" s="88">
        <v>1</v>
      </c>
      <c r="Q187" s="47"/>
      <c r="R187" s="33"/>
      <c r="S187" s="33"/>
      <c r="T187" s="33"/>
    </row>
    <row r="188" spans="1:20" s="12" customFormat="1" ht="18" customHeight="1" x14ac:dyDescent="0.25">
      <c r="A188" s="110" t="s">
        <v>14</v>
      </c>
      <c r="B188" s="110"/>
      <c r="C188" s="33">
        <f>D188+E188+F188</f>
        <v>13992</v>
      </c>
      <c r="D188" s="22">
        <f t="shared" ref="D188:T188" si="75">SUM(D157:D187)</f>
        <v>8028</v>
      </c>
      <c r="E188" s="22">
        <f t="shared" si="75"/>
        <v>2276</v>
      </c>
      <c r="F188" s="22">
        <f t="shared" si="75"/>
        <v>3688</v>
      </c>
      <c r="G188" s="22">
        <f t="shared" si="75"/>
        <v>3234</v>
      </c>
      <c r="H188" s="22">
        <f t="shared" si="75"/>
        <v>4594</v>
      </c>
      <c r="I188" s="22">
        <f t="shared" si="75"/>
        <v>326</v>
      </c>
      <c r="J188" s="22">
        <f t="shared" si="75"/>
        <v>1875</v>
      </c>
      <c r="K188" s="22">
        <f t="shared" si="75"/>
        <v>19</v>
      </c>
      <c r="L188" s="22">
        <f t="shared" si="75"/>
        <v>481</v>
      </c>
      <c r="M188" s="22">
        <f t="shared" si="75"/>
        <v>546</v>
      </c>
      <c r="N188" s="22">
        <f t="shared" si="75"/>
        <v>0</v>
      </c>
      <c r="O188" s="22">
        <f t="shared" si="75"/>
        <v>724</v>
      </c>
      <c r="P188" s="2">
        <f t="shared" si="75"/>
        <v>105</v>
      </c>
      <c r="Q188" s="22">
        <f t="shared" si="75"/>
        <v>562</v>
      </c>
      <c r="R188" s="22">
        <f t="shared" si="75"/>
        <v>388</v>
      </c>
      <c r="S188" s="22">
        <v>327</v>
      </c>
      <c r="T188" s="2">
        <f t="shared" si="75"/>
        <v>161</v>
      </c>
    </row>
    <row r="189" spans="1:20" s="13" customFormat="1" ht="18" customHeight="1" x14ac:dyDescent="0.25">
      <c r="A189" s="72"/>
      <c r="B189" s="8" t="s">
        <v>108</v>
      </c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16"/>
    </row>
    <row r="190" spans="1:20" s="13" customFormat="1" ht="18" customHeight="1" x14ac:dyDescent="0.25">
      <c r="A190" s="31">
        <v>1</v>
      </c>
      <c r="B190" s="32" t="s">
        <v>29</v>
      </c>
      <c r="C190" s="33">
        <f t="shared" ref="C190:C200" si="76">D190+E190+F190</f>
        <v>3021</v>
      </c>
      <c r="D190" s="33">
        <v>2712</v>
      </c>
      <c r="E190" s="33">
        <v>74</v>
      </c>
      <c r="F190" s="33">
        <v>235</v>
      </c>
      <c r="G190" s="33">
        <v>481</v>
      </c>
      <c r="H190" s="33">
        <v>1595</v>
      </c>
      <c r="I190" s="33">
        <v>17</v>
      </c>
      <c r="J190" s="22">
        <f>K190+L190+M190+N190+O190+P190</f>
        <v>370</v>
      </c>
      <c r="K190" s="33">
        <v>0</v>
      </c>
      <c r="L190" s="33">
        <v>68</v>
      </c>
      <c r="M190" s="33">
        <v>142</v>
      </c>
      <c r="N190" s="33">
        <v>0</v>
      </c>
      <c r="O190" s="33">
        <v>145</v>
      </c>
      <c r="P190" s="33">
        <v>15</v>
      </c>
      <c r="Q190" s="33">
        <v>8</v>
      </c>
      <c r="R190" s="33">
        <v>35</v>
      </c>
      <c r="S190" s="33">
        <v>6</v>
      </c>
      <c r="T190" s="33">
        <v>40</v>
      </c>
    </row>
    <row r="191" spans="1:20" s="13" customFormat="1" ht="18" customHeight="1" x14ac:dyDescent="0.25">
      <c r="A191" s="31">
        <v>2</v>
      </c>
      <c r="B191" s="32" t="s">
        <v>30</v>
      </c>
      <c r="C191" s="33">
        <f t="shared" si="76"/>
        <v>802</v>
      </c>
      <c r="D191" s="33">
        <v>666</v>
      </c>
      <c r="E191" s="33">
        <v>9</v>
      </c>
      <c r="F191" s="33">
        <v>127</v>
      </c>
      <c r="G191" s="33">
        <v>81</v>
      </c>
      <c r="H191" s="33">
        <v>792</v>
      </c>
      <c r="I191" s="33">
        <v>16</v>
      </c>
      <c r="J191" s="22">
        <f t="shared" ref="J191:J200" si="77">K191+L191+M191+N191+O191+P191</f>
        <v>116</v>
      </c>
      <c r="K191" s="33">
        <v>0</v>
      </c>
      <c r="L191" s="33">
        <v>14</v>
      </c>
      <c r="M191" s="33">
        <v>25</v>
      </c>
      <c r="N191" s="33">
        <v>0</v>
      </c>
      <c r="O191" s="33">
        <v>73</v>
      </c>
      <c r="P191" s="33">
        <v>4</v>
      </c>
      <c r="Q191" s="33">
        <v>1</v>
      </c>
      <c r="R191" s="33">
        <v>2</v>
      </c>
      <c r="S191" s="33">
        <v>2</v>
      </c>
      <c r="T191" s="33">
        <v>0</v>
      </c>
    </row>
    <row r="192" spans="1:20" s="13" customFormat="1" ht="18" customHeight="1" x14ac:dyDescent="0.25">
      <c r="A192" s="31">
        <v>3</v>
      </c>
      <c r="B192" s="32" t="s">
        <v>220</v>
      </c>
      <c r="C192" s="33">
        <f t="shared" si="76"/>
        <v>121</v>
      </c>
      <c r="D192" s="33">
        <v>45</v>
      </c>
      <c r="E192" s="33">
        <v>73</v>
      </c>
      <c r="F192" s="33">
        <v>3</v>
      </c>
      <c r="G192" s="33">
        <v>48</v>
      </c>
      <c r="H192" s="33">
        <v>19</v>
      </c>
      <c r="I192" s="33">
        <v>0</v>
      </c>
      <c r="J192" s="22">
        <f t="shared" si="77"/>
        <v>79</v>
      </c>
      <c r="K192" s="33">
        <v>0</v>
      </c>
      <c r="L192" s="33">
        <v>21</v>
      </c>
      <c r="M192" s="33">
        <v>21</v>
      </c>
      <c r="N192" s="33">
        <v>0</v>
      </c>
      <c r="O192" s="33">
        <v>36</v>
      </c>
      <c r="P192" s="33">
        <v>1</v>
      </c>
      <c r="Q192" s="33">
        <v>19</v>
      </c>
      <c r="R192" s="33">
        <v>31</v>
      </c>
      <c r="S192" s="33">
        <v>0</v>
      </c>
      <c r="T192" s="33">
        <v>45</v>
      </c>
    </row>
    <row r="193" spans="1:20" s="13" customFormat="1" ht="17.25" customHeight="1" x14ac:dyDescent="0.25">
      <c r="A193" s="31">
        <v>4</v>
      </c>
      <c r="B193" s="32" t="s">
        <v>70</v>
      </c>
      <c r="C193" s="33">
        <f t="shared" si="76"/>
        <v>175</v>
      </c>
      <c r="D193" s="33">
        <v>138</v>
      </c>
      <c r="E193" s="33">
        <v>9</v>
      </c>
      <c r="F193" s="33">
        <v>28</v>
      </c>
      <c r="G193" s="33">
        <v>23</v>
      </c>
      <c r="H193" s="33">
        <v>175</v>
      </c>
      <c r="I193" s="33">
        <v>0</v>
      </c>
      <c r="J193" s="22">
        <f t="shared" si="77"/>
        <v>26</v>
      </c>
      <c r="K193" s="33">
        <v>0</v>
      </c>
      <c r="L193" s="33">
        <v>4</v>
      </c>
      <c r="M193" s="33">
        <v>7</v>
      </c>
      <c r="N193" s="33">
        <v>0</v>
      </c>
      <c r="O193" s="33">
        <v>15</v>
      </c>
      <c r="P193" s="33">
        <v>0</v>
      </c>
      <c r="Q193" s="33">
        <v>0</v>
      </c>
      <c r="R193" s="33">
        <v>1</v>
      </c>
      <c r="S193" s="33">
        <v>1</v>
      </c>
      <c r="T193" s="33">
        <v>0</v>
      </c>
    </row>
    <row r="194" spans="1:20" s="13" customFormat="1" ht="18" customHeight="1" x14ac:dyDescent="0.3">
      <c r="A194" s="31">
        <v>5</v>
      </c>
      <c r="B194" s="34" t="s">
        <v>69</v>
      </c>
      <c r="C194" s="33">
        <f t="shared" si="76"/>
        <v>49</v>
      </c>
      <c r="D194" s="33">
        <v>32</v>
      </c>
      <c r="E194" s="33">
        <v>3</v>
      </c>
      <c r="F194" s="33">
        <v>14</v>
      </c>
      <c r="G194" s="33">
        <v>1</v>
      </c>
      <c r="H194" s="33">
        <v>0</v>
      </c>
      <c r="I194" s="33">
        <v>0</v>
      </c>
      <c r="J194" s="22">
        <f t="shared" si="77"/>
        <v>6</v>
      </c>
      <c r="K194" s="33">
        <v>0</v>
      </c>
      <c r="L194" s="33">
        <v>1</v>
      </c>
      <c r="M194" s="33">
        <v>1</v>
      </c>
      <c r="N194" s="33">
        <v>0</v>
      </c>
      <c r="O194" s="33">
        <v>4</v>
      </c>
      <c r="P194" s="33">
        <v>0</v>
      </c>
      <c r="Q194" s="33">
        <v>0</v>
      </c>
      <c r="R194" s="33">
        <v>0</v>
      </c>
      <c r="S194" s="33">
        <v>0</v>
      </c>
      <c r="T194" s="33">
        <v>0</v>
      </c>
    </row>
    <row r="195" spans="1:20" s="13" customFormat="1" ht="18" customHeight="1" x14ac:dyDescent="0.25">
      <c r="A195" s="31">
        <v>6</v>
      </c>
      <c r="B195" s="32" t="s">
        <v>71</v>
      </c>
      <c r="C195" s="33">
        <v>260</v>
      </c>
      <c r="D195" s="33">
        <v>180</v>
      </c>
      <c r="E195" s="33">
        <v>18</v>
      </c>
      <c r="F195" s="33">
        <v>62</v>
      </c>
      <c r="G195" s="33">
        <v>6</v>
      </c>
      <c r="H195" s="33">
        <v>260</v>
      </c>
      <c r="I195" s="33">
        <v>1</v>
      </c>
      <c r="J195" s="22">
        <f t="shared" si="77"/>
        <v>41</v>
      </c>
      <c r="K195" s="33">
        <v>0</v>
      </c>
      <c r="L195" s="33">
        <v>3</v>
      </c>
      <c r="M195" s="33">
        <v>13</v>
      </c>
      <c r="N195" s="33">
        <v>0</v>
      </c>
      <c r="O195" s="33">
        <v>15</v>
      </c>
      <c r="P195" s="33">
        <v>10</v>
      </c>
      <c r="Q195" s="33">
        <v>0</v>
      </c>
      <c r="R195" s="33">
        <v>0</v>
      </c>
      <c r="S195" s="33">
        <v>0</v>
      </c>
      <c r="T195" s="33">
        <v>0</v>
      </c>
    </row>
    <row r="196" spans="1:20" s="13" customFormat="1" ht="18" customHeight="1" x14ac:dyDescent="0.25">
      <c r="A196" s="31">
        <v>7</v>
      </c>
      <c r="B196" s="32" t="s">
        <v>72</v>
      </c>
      <c r="C196" s="33">
        <v>84</v>
      </c>
      <c r="D196" s="33">
        <v>53</v>
      </c>
      <c r="E196" s="33">
        <v>5</v>
      </c>
      <c r="F196" s="33">
        <v>26</v>
      </c>
      <c r="G196" s="33">
        <v>4</v>
      </c>
      <c r="H196" s="33">
        <v>84</v>
      </c>
      <c r="I196" s="33">
        <v>0</v>
      </c>
      <c r="J196" s="22">
        <f t="shared" si="77"/>
        <v>10</v>
      </c>
      <c r="K196" s="33">
        <v>0</v>
      </c>
      <c r="L196" s="33">
        <v>0</v>
      </c>
      <c r="M196" s="33">
        <v>2</v>
      </c>
      <c r="N196" s="33">
        <v>0</v>
      </c>
      <c r="O196" s="33">
        <v>5</v>
      </c>
      <c r="P196" s="33">
        <v>3</v>
      </c>
      <c r="Q196" s="33">
        <v>0</v>
      </c>
      <c r="R196" s="33">
        <v>0</v>
      </c>
      <c r="S196" s="33">
        <v>0</v>
      </c>
      <c r="T196" s="33">
        <v>0</v>
      </c>
    </row>
    <row r="197" spans="1:20" s="13" customFormat="1" ht="18" customHeight="1" x14ac:dyDescent="0.25">
      <c r="A197" s="31">
        <v>8</v>
      </c>
      <c r="B197" s="32" t="s">
        <v>73</v>
      </c>
      <c r="C197" s="33">
        <v>93</v>
      </c>
      <c r="D197" s="33">
        <v>75</v>
      </c>
      <c r="E197" s="33">
        <v>0</v>
      </c>
      <c r="F197" s="33">
        <v>18</v>
      </c>
      <c r="G197" s="33">
        <v>7</v>
      </c>
      <c r="H197" s="33">
        <v>93</v>
      </c>
      <c r="I197" s="33">
        <v>0</v>
      </c>
      <c r="J197" s="22">
        <f t="shared" si="77"/>
        <v>11</v>
      </c>
      <c r="K197" s="33">
        <v>0</v>
      </c>
      <c r="L197" s="33">
        <v>0</v>
      </c>
      <c r="M197" s="33">
        <v>0</v>
      </c>
      <c r="N197" s="33">
        <v>0</v>
      </c>
      <c r="O197" s="33">
        <v>11</v>
      </c>
      <c r="P197" s="33">
        <v>0</v>
      </c>
      <c r="Q197" s="33">
        <v>0</v>
      </c>
      <c r="R197" s="33">
        <v>0</v>
      </c>
      <c r="S197" s="33">
        <v>0</v>
      </c>
      <c r="T197" s="33">
        <v>0</v>
      </c>
    </row>
    <row r="198" spans="1:20" s="13" customFormat="1" ht="18" customHeight="1" x14ac:dyDescent="0.25">
      <c r="A198" s="31">
        <v>9</v>
      </c>
      <c r="B198" s="35" t="s">
        <v>68</v>
      </c>
      <c r="C198" s="33">
        <v>171</v>
      </c>
      <c r="D198" s="22">
        <v>112</v>
      </c>
      <c r="E198" s="22">
        <v>7</v>
      </c>
      <c r="F198" s="22">
        <v>52</v>
      </c>
      <c r="G198" s="22">
        <v>5</v>
      </c>
      <c r="H198" s="22">
        <v>171</v>
      </c>
      <c r="I198" s="22">
        <v>0</v>
      </c>
      <c r="J198" s="22">
        <f t="shared" si="77"/>
        <v>23</v>
      </c>
      <c r="K198" s="22">
        <v>0</v>
      </c>
      <c r="L198" s="22">
        <v>1</v>
      </c>
      <c r="M198" s="22">
        <v>6</v>
      </c>
      <c r="N198" s="22">
        <v>0</v>
      </c>
      <c r="O198" s="22">
        <v>16</v>
      </c>
      <c r="P198" s="22">
        <v>0</v>
      </c>
      <c r="Q198" s="22">
        <v>0</v>
      </c>
      <c r="R198" s="33">
        <v>0</v>
      </c>
      <c r="S198" s="22">
        <v>0</v>
      </c>
      <c r="T198" s="22">
        <v>0</v>
      </c>
    </row>
    <row r="199" spans="1:20" s="13" customFormat="1" ht="18" customHeight="1" x14ac:dyDescent="0.25">
      <c r="A199" s="31">
        <v>10</v>
      </c>
      <c r="B199" s="35" t="s">
        <v>218</v>
      </c>
      <c r="C199" s="33">
        <f t="shared" si="76"/>
        <v>0</v>
      </c>
      <c r="D199" s="22">
        <v>0</v>
      </c>
      <c r="E199" s="22">
        <v>0</v>
      </c>
      <c r="F199" s="22">
        <v>0</v>
      </c>
      <c r="G199" s="22">
        <v>0</v>
      </c>
      <c r="H199" s="22">
        <v>0</v>
      </c>
      <c r="I199" s="22">
        <v>0</v>
      </c>
      <c r="J199" s="22">
        <f t="shared" si="77"/>
        <v>2</v>
      </c>
      <c r="K199" s="22">
        <v>1</v>
      </c>
      <c r="L199" s="22">
        <v>0</v>
      </c>
      <c r="M199" s="22">
        <v>1</v>
      </c>
      <c r="N199" s="22">
        <v>0</v>
      </c>
      <c r="O199" s="22">
        <v>0</v>
      </c>
      <c r="P199" s="22">
        <v>0</v>
      </c>
      <c r="Q199" s="22">
        <v>0</v>
      </c>
      <c r="R199" s="33">
        <v>0</v>
      </c>
      <c r="S199" s="22">
        <v>0</v>
      </c>
      <c r="T199" s="22">
        <v>0</v>
      </c>
    </row>
    <row r="200" spans="1:20" s="13" customFormat="1" ht="18" customHeight="1" x14ac:dyDescent="0.25">
      <c r="A200" s="36">
        <v>11</v>
      </c>
      <c r="B200" s="35" t="s">
        <v>221</v>
      </c>
      <c r="C200" s="33">
        <f t="shared" si="76"/>
        <v>0</v>
      </c>
      <c r="D200" s="22">
        <v>0</v>
      </c>
      <c r="E200" s="22">
        <v>0</v>
      </c>
      <c r="F200" s="22">
        <v>0</v>
      </c>
      <c r="G200" s="22">
        <v>0</v>
      </c>
      <c r="H200" s="22">
        <v>0</v>
      </c>
      <c r="I200" s="22">
        <v>0</v>
      </c>
      <c r="J200" s="22">
        <f t="shared" si="77"/>
        <v>1</v>
      </c>
      <c r="K200" s="22">
        <v>0</v>
      </c>
      <c r="L200" s="22">
        <v>0</v>
      </c>
      <c r="M200" s="22">
        <v>1</v>
      </c>
      <c r="N200" s="22">
        <v>0</v>
      </c>
      <c r="O200" s="22">
        <v>0</v>
      </c>
      <c r="P200" s="22">
        <v>0</v>
      </c>
      <c r="Q200" s="22">
        <v>0</v>
      </c>
      <c r="R200" s="33">
        <v>0</v>
      </c>
      <c r="S200" s="22">
        <v>0</v>
      </c>
      <c r="T200" s="22">
        <v>0</v>
      </c>
    </row>
    <row r="201" spans="1:20" s="12" customFormat="1" ht="18" customHeight="1" x14ac:dyDescent="0.25">
      <c r="A201" s="97" t="s">
        <v>14</v>
      </c>
      <c r="B201" s="98"/>
      <c r="C201" s="33">
        <v>4776</v>
      </c>
      <c r="D201" s="22">
        <f>SUM(D190:D200)</f>
        <v>4013</v>
      </c>
      <c r="E201" s="22">
        <f t="shared" ref="E201:I201" si="78">SUM(E190:E200)</f>
        <v>198</v>
      </c>
      <c r="F201" s="22">
        <f t="shared" si="78"/>
        <v>565</v>
      </c>
      <c r="G201" s="22">
        <f t="shared" si="78"/>
        <v>656</v>
      </c>
      <c r="H201" s="22">
        <f>SUM(H190:H200)</f>
        <v>3189</v>
      </c>
      <c r="I201" s="22">
        <f t="shared" si="78"/>
        <v>34</v>
      </c>
      <c r="J201" s="33">
        <f>SUM(J190:J200)</f>
        <v>685</v>
      </c>
      <c r="K201" s="22">
        <f t="shared" ref="K201:T201" si="79">SUM(K190:K200)</f>
        <v>1</v>
      </c>
      <c r="L201" s="22">
        <f t="shared" si="79"/>
        <v>112</v>
      </c>
      <c r="M201" s="22">
        <f t="shared" si="79"/>
        <v>219</v>
      </c>
      <c r="N201" s="22">
        <f t="shared" si="79"/>
        <v>0</v>
      </c>
      <c r="O201" s="22">
        <f t="shared" si="79"/>
        <v>320</v>
      </c>
      <c r="P201" s="2">
        <f t="shared" si="79"/>
        <v>33</v>
      </c>
      <c r="Q201" s="22">
        <f t="shared" si="79"/>
        <v>28</v>
      </c>
      <c r="R201" s="22">
        <f t="shared" si="79"/>
        <v>69</v>
      </c>
      <c r="S201" s="22">
        <f t="shared" si="79"/>
        <v>9</v>
      </c>
      <c r="T201" s="22">
        <f t="shared" si="79"/>
        <v>85</v>
      </c>
    </row>
    <row r="202" spans="1:20" s="13" customFormat="1" ht="18" customHeight="1" x14ac:dyDescent="0.25">
      <c r="A202" s="72"/>
      <c r="B202" s="8" t="s">
        <v>109</v>
      </c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16"/>
    </row>
    <row r="203" spans="1:20" s="13" customFormat="1" ht="18" customHeight="1" x14ac:dyDescent="0.25">
      <c r="A203" s="31">
        <v>1</v>
      </c>
      <c r="B203" s="32" t="s">
        <v>240</v>
      </c>
      <c r="C203" s="33">
        <f>D203+E203+F203</f>
        <v>7821</v>
      </c>
      <c r="D203" s="33">
        <v>6083</v>
      </c>
      <c r="E203" s="33">
        <v>1708</v>
      </c>
      <c r="F203" s="33">
        <v>30</v>
      </c>
      <c r="G203" s="33">
        <v>678</v>
      </c>
      <c r="H203" s="33">
        <v>2195</v>
      </c>
      <c r="I203" s="33">
        <v>85</v>
      </c>
      <c r="J203" s="33">
        <v>458</v>
      </c>
      <c r="K203" s="33">
        <v>1</v>
      </c>
      <c r="L203" s="33">
        <v>170</v>
      </c>
      <c r="M203" s="33">
        <v>214</v>
      </c>
      <c r="N203" s="33"/>
      <c r="O203" s="33">
        <v>73</v>
      </c>
      <c r="P203" s="33">
        <v>0</v>
      </c>
      <c r="Q203" s="33"/>
      <c r="R203" s="33">
        <v>234</v>
      </c>
      <c r="S203" s="33">
        <v>56</v>
      </c>
      <c r="T203" s="33">
        <v>230</v>
      </c>
    </row>
    <row r="204" spans="1:20" s="12" customFormat="1" ht="25.5" customHeight="1" x14ac:dyDescent="0.25">
      <c r="A204" s="31">
        <v>2</v>
      </c>
      <c r="B204" s="51" t="s">
        <v>241</v>
      </c>
      <c r="C204" s="33">
        <f>D204+E204+F204</f>
        <v>0</v>
      </c>
      <c r="D204" s="33"/>
      <c r="E204" s="33"/>
      <c r="F204" s="33"/>
      <c r="G204" s="33"/>
      <c r="H204" s="33"/>
      <c r="I204" s="33"/>
      <c r="J204" s="33">
        <f t="shared" ref="J204:J241" si="80">K204+M204+N204+O204+P204+L204</f>
        <v>1</v>
      </c>
      <c r="K204" s="33"/>
      <c r="L204" s="33">
        <v>1</v>
      </c>
      <c r="M204" s="33"/>
      <c r="N204" s="33"/>
      <c r="O204" s="33"/>
      <c r="P204" s="33"/>
      <c r="Q204" s="33"/>
      <c r="R204" s="33"/>
      <c r="S204" s="33"/>
      <c r="T204" s="33"/>
    </row>
    <row r="205" spans="1:20" s="13" customFormat="1" ht="18" customHeight="1" x14ac:dyDescent="0.25">
      <c r="A205" s="31">
        <v>3</v>
      </c>
      <c r="B205" s="32" t="s">
        <v>242</v>
      </c>
      <c r="C205" s="33">
        <f t="shared" ref="C205:C242" si="81">D205+E205+F205</f>
        <v>193</v>
      </c>
      <c r="D205" s="33">
        <v>193</v>
      </c>
      <c r="E205" s="33"/>
      <c r="F205" s="33"/>
      <c r="G205" s="33">
        <v>11</v>
      </c>
      <c r="H205" s="33">
        <v>1</v>
      </c>
      <c r="I205" s="33"/>
      <c r="J205" s="33">
        <f t="shared" si="80"/>
        <v>2</v>
      </c>
      <c r="K205" s="33"/>
      <c r="L205" s="33">
        <v>1</v>
      </c>
      <c r="M205" s="33">
        <v>1</v>
      </c>
      <c r="N205" s="33"/>
      <c r="O205" s="33"/>
      <c r="P205" s="33"/>
      <c r="Q205" s="33"/>
      <c r="R205" s="33"/>
      <c r="S205" s="33"/>
      <c r="T205" s="33"/>
    </row>
    <row r="206" spans="1:20" s="13" customFormat="1" ht="18" customHeight="1" x14ac:dyDescent="0.25">
      <c r="A206" s="31">
        <v>4</v>
      </c>
      <c r="B206" s="32" t="s">
        <v>243</v>
      </c>
      <c r="C206" s="33">
        <f t="shared" si="81"/>
        <v>0</v>
      </c>
      <c r="D206" s="33"/>
      <c r="E206" s="33"/>
      <c r="F206" s="33"/>
      <c r="G206" s="33"/>
      <c r="H206" s="33"/>
      <c r="I206" s="33"/>
      <c r="J206" s="33">
        <f t="shared" si="80"/>
        <v>6</v>
      </c>
      <c r="K206" s="33"/>
      <c r="L206" s="33">
        <v>3</v>
      </c>
      <c r="M206" s="33">
        <v>3</v>
      </c>
      <c r="N206" s="33"/>
      <c r="O206" s="33"/>
      <c r="P206" s="33"/>
      <c r="Q206" s="33"/>
      <c r="R206" s="33"/>
      <c r="S206" s="33"/>
      <c r="T206" s="33"/>
    </row>
    <row r="207" spans="1:20" s="13" customFormat="1" ht="18" customHeight="1" x14ac:dyDescent="0.25">
      <c r="A207" s="31">
        <v>5</v>
      </c>
      <c r="B207" s="32" t="s">
        <v>244</v>
      </c>
      <c r="C207" s="33">
        <f t="shared" si="81"/>
        <v>14</v>
      </c>
      <c r="D207" s="33">
        <v>14</v>
      </c>
      <c r="E207" s="33"/>
      <c r="F207" s="33"/>
      <c r="G207" s="33">
        <v>8</v>
      </c>
      <c r="H207" s="33">
        <v>12</v>
      </c>
      <c r="I207" s="33"/>
      <c r="J207" s="33">
        <f t="shared" si="80"/>
        <v>2</v>
      </c>
      <c r="K207" s="33"/>
      <c r="L207" s="33"/>
      <c r="M207" s="33">
        <v>2</v>
      </c>
      <c r="N207" s="33"/>
      <c r="O207" s="33"/>
      <c r="P207" s="33"/>
      <c r="Q207" s="33"/>
      <c r="R207" s="33"/>
      <c r="S207" s="33"/>
      <c r="T207" s="33"/>
    </row>
    <row r="208" spans="1:20" s="13" customFormat="1" ht="18" customHeight="1" x14ac:dyDescent="0.25">
      <c r="A208" s="31">
        <v>6</v>
      </c>
      <c r="B208" s="32" t="s">
        <v>245</v>
      </c>
      <c r="C208" s="33">
        <f t="shared" si="81"/>
        <v>22</v>
      </c>
      <c r="D208" s="33">
        <v>22</v>
      </c>
      <c r="E208" s="33"/>
      <c r="F208" s="33"/>
      <c r="G208" s="33">
        <v>14</v>
      </c>
      <c r="H208" s="33">
        <v>10</v>
      </c>
      <c r="I208" s="33"/>
      <c r="J208" s="33">
        <f t="shared" si="80"/>
        <v>5</v>
      </c>
      <c r="K208" s="33"/>
      <c r="L208" s="33">
        <v>3</v>
      </c>
      <c r="M208" s="33">
        <v>2</v>
      </c>
      <c r="N208" s="33"/>
      <c r="O208" s="33"/>
      <c r="P208" s="33"/>
      <c r="Q208" s="33"/>
      <c r="R208" s="33">
        <v>1</v>
      </c>
      <c r="S208" s="33">
        <v>1</v>
      </c>
      <c r="T208" s="33"/>
    </row>
    <row r="209" spans="1:20" s="13" customFormat="1" ht="18" customHeight="1" x14ac:dyDescent="0.25">
      <c r="A209" s="31">
        <v>7</v>
      </c>
      <c r="B209" s="32" t="s">
        <v>239</v>
      </c>
      <c r="C209" s="33">
        <f t="shared" si="81"/>
        <v>2</v>
      </c>
      <c r="D209" s="33">
        <v>2</v>
      </c>
      <c r="E209" s="33"/>
      <c r="F209" s="33"/>
      <c r="G209" s="33"/>
      <c r="H209" s="33">
        <v>1</v>
      </c>
      <c r="I209" s="33"/>
      <c r="J209" s="33">
        <f t="shared" si="80"/>
        <v>0</v>
      </c>
      <c r="K209" s="33"/>
      <c r="L209" s="33"/>
      <c r="M209" s="33"/>
      <c r="N209" s="33"/>
      <c r="O209" s="33"/>
      <c r="P209" s="33"/>
      <c r="Q209" s="33"/>
      <c r="R209" s="33"/>
      <c r="S209" s="33"/>
      <c r="T209" s="33"/>
    </row>
    <row r="210" spans="1:20" s="13" customFormat="1" ht="18" customHeight="1" x14ac:dyDescent="0.25">
      <c r="A210" s="31">
        <v>8</v>
      </c>
      <c r="B210" s="32" t="s">
        <v>246</v>
      </c>
      <c r="C210" s="33">
        <f t="shared" si="81"/>
        <v>0</v>
      </c>
      <c r="D210" s="33"/>
      <c r="E210" s="33"/>
      <c r="F210" s="33"/>
      <c r="G210" s="33"/>
      <c r="H210" s="33"/>
      <c r="I210" s="33"/>
      <c r="J210" s="33">
        <f t="shared" si="80"/>
        <v>1</v>
      </c>
      <c r="K210" s="33"/>
      <c r="L210" s="33"/>
      <c r="M210" s="33">
        <v>1</v>
      </c>
      <c r="N210" s="33"/>
      <c r="O210" s="33"/>
      <c r="P210" s="33"/>
      <c r="Q210" s="33"/>
      <c r="R210" s="33"/>
      <c r="S210" s="33"/>
      <c r="T210" s="33"/>
    </row>
    <row r="211" spans="1:20" s="13" customFormat="1" x14ac:dyDescent="0.25">
      <c r="A211" s="31">
        <v>9</v>
      </c>
      <c r="B211" s="32" t="s">
        <v>247</v>
      </c>
      <c r="C211" s="33">
        <f t="shared" si="81"/>
        <v>0</v>
      </c>
      <c r="D211" s="33"/>
      <c r="E211" s="33"/>
      <c r="F211" s="33"/>
      <c r="G211" s="33"/>
      <c r="H211" s="33"/>
      <c r="I211" s="33"/>
      <c r="J211" s="33">
        <f t="shared" si="80"/>
        <v>1</v>
      </c>
      <c r="K211" s="33"/>
      <c r="L211" s="33"/>
      <c r="M211" s="33">
        <v>1</v>
      </c>
      <c r="N211" s="33"/>
      <c r="O211" s="33"/>
      <c r="P211" s="33"/>
      <c r="Q211" s="33"/>
      <c r="R211" s="33"/>
      <c r="S211" s="33"/>
      <c r="T211" s="33"/>
    </row>
    <row r="212" spans="1:20" s="13" customFormat="1" x14ac:dyDescent="0.25">
      <c r="A212" s="31">
        <v>10</v>
      </c>
      <c r="B212" s="32" t="s">
        <v>248</v>
      </c>
      <c r="C212" s="33">
        <f t="shared" si="81"/>
        <v>1</v>
      </c>
      <c r="D212" s="33">
        <v>1</v>
      </c>
      <c r="E212" s="33"/>
      <c r="F212" s="33"/>
      <c r="G212" s="33"/>
      <c r="H212" s="33"/>
      <c r="I212" s="33"/>
      <c r="J212" s="33">
        <f t="shared" si="80"/>
        <v>3</v>
      </c>
      <c r="K212" s="33"/>
      <c r="L212" s="33">
        <v>3</v>
      </c>
      <c r="M212" s="33"/>
      <c r="N212" s="33"/>
      <c r="O212" s="33"/>
      <c r="P212" s="33"/>
      <c r="Q212" s="33"/>
      <c r="R212" s="33"/>
      <c r="S212" s="33"/>
      <c r="T212" s="33"/>
    </row>
    <row r="213" spans="1:20" s="13" customFormat="1" x14ac:dyDescent="0.25">
      <c r="A213" s="31">
        <v>11</v>
      </c>
      <c r="B213" s="32" t="s">
        <v>249</v>
      </c>
      <c r="C213" s="33">
        <f t="shared" si="81"/>
        <v>22</v>
      </c>
      <c r="D213" s="33">
        <v>15</v>
      </c>
      <c r="E213" s="33">
        <v>7</v>
      </c>
      <c r="F213" s="33"/>
      <c r="G213" s="33">
        <v>9</v>
      </c>
      <c r="H213" s="33">
        <v>1</v>
      </c>
      <c r="I213" s="33"/>
      <c r="J213" s="33">
        <f t="shared" si="80"/>
        <v>4</v>
      </c>
      <c r="K213" s="33"/>
      <c r="L213" s="33">
        <v>2</v>
      </c>
      <c r="M213" s="33">
        <v>2</v>
      </c>
      <c r="N213" s="33"/>
      <c r="O213" s="33"/>
      <c r="P213" s="33"/>
      <c r="Q213" s="33"/>
      <c r="R213" s="33">
        <v>1</v>
      </c>
      <c r="S213" s="33"/>
      <c r="T213" s="33">
        <v>1</v>
      </c>
    </row>
    <row r="214" spans="1:20" s="13" customFormat="1" x14ac:dyDescent="0.25">
      <c r="A214" s="31">
        <v>12</v>
      </c>
      <c r="B214" s="32" t="s">
        <v>250</v>
      </c>
      <c r="C214" s="33">
        <f t="shared" si="81"/>
        <v>0</v>
      </c>
      <c r="D214" s="33"/>
      <c r="E214" s="33"/>
      <c r="F214" s="33"/>
      <c r="G214" s="33"/>
      <c r="H214" s="33"/>
      <c r="I214" s="33"/>
      <c r="J214" s="33">
        <v>8</v>
      </c>
      <c r="K214" s="33">
        <v>3</v>
      </c>
      <c r="L214" s="33">
        <v>1</v>
      </c>
      <c r="M214" s="33">
        <v>4</v>
      </c>
      <c r="N214" s="33"/>
      <c r="O214" s="33"/>
      <c r="P214" s="33"/>
      <c r="Q214" s="33"/>
      <c r="R214" s="33">
        <v>1</v>
      </c>
      <c r="S214" s="33"/>
      <c r="T214" s="33">
        <v>1</v>
      </c>
    </row>
    <row r="215" spans="1:20" s="13" customFormat="1" x14ac:dyDescent="0.25">
      <c r="A215" s="31">
        <f>A214+1</f>
        <v>13</v>
      </c>
      <c r="B215" s="32" t="s">
        <v>251</v>
      </c>
      <c r="C215" s="33">
        <f t="shared" si="81"/>
        <v>0</v>
      </c>
      <c r="D215" s="33"/>
      <c r="E215" s="33"/>
      <c r="F215" s="33"/>
      <c r="G215" s="33"/>
      <c r="H215" s="33"/>
      <c r="I215" s="33"/>
      <c r="J215" s="33">
        <f t="shared" si="80"/>
        <v>4</v>
      </c>
      <c r="K215" s="33"/>
      <c r="L215" s="33">
        <v>2</v>
      </c>
      <c r="M215" s="33">
        <v>2</v>
      </c>
      <c r="N215" s="33"/>
      <c r="O215" s="33"/>
      <c r="P215" s="33"/>
      <c r="Q215" s="33"/>
      <c r="R215" s="33"/>
      <c r="S215" s="33"/>
      <c r="T215" s="33"/>
    </row>
    <row r="216" spans="1:20" s="13" customFormat="1" x14ac:dyDescent="0.25">
      <c r="A216" s="31">
        <f t="shared" ref="A216:A241" si="82">A215+1</f>
        <v>14</v>
      </c>
      <c r="B216" s="32" t="s">
        <v>252</v>
      </c>
      <c r="C216" s="33">
        <f t="shared" si="81"/>
        <v>0</v>
      </c>
      <c r="D216" s="33"/>
      <c r="E216" s="33"/>
      <c r="F216" s="33"/>
      <c r="G216" s="33"/>
      <c r="H216" s="33"/>
      <c r="I216" s="33"/>
      <c r="J216" s="33">
        <f t="shared" si="80"/>
        <v>1</v>
      </c>
      <c r="K216" s="33"/>
      <c r="L216" s="33">
        <v>1</v>
      </c>
      <c r="M216" s="33"/>
      <c r="N216" s="33"/>
      <c r="O216" s="33"/>
      <c r="P216" s="33"/>
      <c r="Q216" s="33"/>
      <c r="R216" s="33"/>
      <c r="S216" s="33"/>
      <c r="T216" s="33"/>
    </row>
    <row r="217" spans="1:20" s="13" customFormat="1" x14ac:dyDescent="0.25">
      <c r="A217" s="31">
        <f t="shared" si="82"/>
        <v>15</v>
      </c>
      <c r="B217" s="32" t="s">
        <v>253</v>
      </c>
      <c r="C217" s="33">
        <f t="shared" si="81"/>
        <v>0</v>
      </c>
      <c r="D217" s="33"/>
      <c r="E217" s="33"/>
      <c r="F217" s="33"/>
      <c r="G217" s="33"/>
      <c r="H217" s="33"/>
      <c r="I217" s="33"/>
      <c r="J217" s="33">
        <f t="shared" si="80"/>
        <v>1</v>
      </c>
      <c r="K217" s="33"/>
      <c r="L217" s="33"/>
      <c r="M217" s="33">
        <v>1</v>
      </c>
      <c r="N217" s="33"/>
      <c r="O217" s="33"/>
      <c r="P217" s="33"/>
      <c r="Q217" s="33"/>
      <c r="R217" s="33"/>
      <c r="S217" s="33"/>
      <c r="T217" s="33"/>
    </row>
    <row r="218" spans="1:20" s="13" customFormat="1" x14ac:dyDescent="0.25">
      <c r="A218" s="31">
        <f t="shared" si="82"/>
        <v>16</v>
      </c>
      <c r="B218" s="32" t="s">
        <v>254</v>
      </c>
      <c r="C218" s="33">
        <f t="shared" si="81"/>
        <v>43</v>
      </c>
      <c r="D218" s="33">
        <v>43</v>
      </c>
      <c r="E218" s="33"/>
      <c r="F218" s="33"/>
      <c r="G218" s="33"/>
      <c r="H218" s="33"/>
      <c r="I218" s="33"/>
      <c r="J218" s="33">
        <f t="shared" si="80"/>
        <v>1</v>
      </c>
      <c r="K218" s="33"/>
      <c r="L218" s="33">
        <v>1</v>
      </c>
      <c r="M218" s="33"/>
      <c r="N218" s="33"/>
      <c r="O218" s="33"/>
      <c r="P218" s="33"/>
      <c r="Q218" s="33"/>
      <c r="R218" s="33">
        <v>2</v>
      </c>
      <c r="S218" s="33">
        <v>1</v>
      </c>
      <c r="T218" s="33">
        <v>1</v>
      </c>
    </row>
    <row r="219" spans="1:20" s="13" customFormat="1" x14ac:dyDescent="0.25">
      <c r="A219" s="31">
        <f t="shared" si="82"/>
        <v>17</v>
      </c>
      <c r="B219" s="32" t="s">
        <v>255</v>
      </c>
      <c r="C219" s="33">
        <f t="shared" si="81"/>
        <v>31</v>
      </c>
      <c r="D219" s="33">
        <v>31</v>
      </c>
      <c r="E219" s="33"/>
      <c r="F219" s="33"/>
      <c r="G219" s="33">
        <v>12</v>
      </c>
      <c r="H219" s="33">
        <v>3</v>
      </c>
      <c r="I219" s="33"/>
      <c r="J219" s="33">
        <f t="shared" si="80"/>
        <v>0</v>
      </c>
      <c r="K219" s="33"/>
      <c r="L219" s="33"/>
      <c r="M219" s="33"/>
      <c r="N219" s="33"/>
      <c r="O219" s="33"/>
      <c r="P219" s="33"/>
      <c r="Q219" s="33"/>
      <c r="R219" s="33"/>
      <c r="S219" s="33"/>
      <c r="T219" s="33"/>
    </row>
    <row r="220" spans="1:20" s="13" customFormat="1" x14ac:dyDescent="0.25">
      <c r="A220" s="31">
        <f t="shared" si="82"/>
        <v>18</v>
      </c>
      <c r="B220" s="32" t="s">
        <v>256</v>
      </c>
      <c r="C220" s="33">
        <f t="shared" si="81"/>
        <v>194</v>
      </c>
      <c r="D220" s="33">
        <v>194</v>
      </c>
      <c r="E220" s="33"/>
      <c r="F220" s="33"/>
      <c r="G220" s="33">
        <v>13</v>
      </c>
      <c r="H220" s="33">
        <v>19</v>
      </c>
      <c r="I220" s="33"/>
      <c r="J220" s="33">
        <v>16</v>
      </c>
      <c r="K220" s="33"/>
      <c r="L220" s="33">
        <v>13</v>
      </c>
      <c r="M220" s="33">
        <v>3</v>
      </c>
      <c r="N220" s="33"/>
      <c r="O220" s="33"/>
      <c r="P220" s="33"/>
      <c r="Q220" s="33"/>
      <c r="R220" s="33"/>
      <c r="S220" s="33"/>
      <c r="T220" s="33"/>
    </row>
    <row r="221" spans="1:20" s="13" customFormat="1" x14ac:dyDescent="0.25">
      <c r="A221" s="31">
        <f t="shared" si="82"/>
        <v>19</v>
      </c>
      <c r="B221" s="32" t="s">
        <v>257</v>
      </c>
      <c r="C221" s="33">
        <f t="shared" si="81"/>
        <v>0</v>
      </c>
      <c r="D221" s="33"/>
      <c r="E221" s="33"/>
      <c r="F221" s="33"/>
      <c r="G221" s="33"/>
      <c r="H221" s="33"/>
      <c r="I221" s="33"/>
      <c r="J221" s="33">
        <f t="shared" si="80"/>
        <v>3</v>
      </c>
      <c r="K221" s="33"/>
      <c r="L221" s="33">
        <v>3</v>
      </c>
      <c r="M221" s="33"/>
      <c r="N221" s="33"/>
      <c r="O221" s="33"/>
      <c r="P221" s="33"/>
      <c r="Q221" s="33"/>
      <c r="R221" s="33"/>
      <c r="S221" s="33"/>
      <c r="T221" s="33"/>
    </row>
    <row r="222" spans="1:20" s="13" customFormat="1" x14ac:dyDescent="0.25">
      <c r="A222" s="31">
        <f t="shared" si="82"/>
        <v>20</v>
      </c>
      <c r="B222" s="32" t="s">
        <v>258</v>
      </c>
      <c r="C222" s="33">
        <f t="shared" si="81"/>
        <v>0</v>
      </c>
      <c r="D222" s="33"/>
      <c r="E222" s="33"/>
      <c r="F222" s="33"/>
      <c r="G222" s="33"/>
      <c r="H222" s="33"/>
      <c r="I222" s="33"/>
      <c r="J222" s="33">
        <f t="shared" si="80"/>
        <v>1</v>
      </c>
      <c r="K222" s="33"/>
      <c r="L222" s="33"/>
      <c r="M222" s="33">
        <v>1</v>
      </c>
      <c r="N222" s="33"/>
      <c r="O222" s="33"/>
      <c r="P222" s="33"/>
      <c r="Q222" s="33"/>
      <c r="R222" s="33"/>
      <c r="S222" s="33"/>
      <c r="T222" s="33"/>
    </row>
    <row r="223" spans="1:20" s="13" customFormat="1" x14ac:dyDescent="0.25">
      <c r="A223" s="31">
        <f t="shared" si="82"/>
        <v>21</v>
      </c>
      <c r="B223" s="32" t="s">
        <v>282</v>
      </c>
      <c r="C223" s="33">
        <f t="shared" si="81"/>
        <v>20</v>
      </c>
      <c r="D223" s="33">
        <v>20</v>
      </c>
      <c r="E223" s="33"/>
      <c r="F223" s="33"/>
      <c r="G223" s="33"/>
      <c r="H223" s="33">
        <v>6</v>
      </c>
      <c r="I223" s="33"/>
      <c r="J223" s="33">
        <f t="shared" si="80"/>
        <v>7</v>
      </c>
      <c r="K223" s="33"/>
      <c r="L223" s="33">
        <v>6</v>
      </c>
      <c r="M223" s="33">
        <v>1</v>
      </c>
      <c r="N223" s="33"/>
      <c r="O223" s="33"/>
      <c r="P223" s="33"/>
      <c r="Q223" s="33"/>
      <c r="R223" s="33"/>
      <c r="S223" s="33"/>
      <c r="T223" s="33"/>
    </row>
    <row r="224" spans="1:20" s="13" customFormat="1" x14ac:dyDescent="0.25">
      <c r="A224" s="31">
        <f t="shared" si="82"/>
        <v>22</v>
      </c>
      <c r="B224" s="32" t="s">
        <v>259</v>
      </c>
      <c r="C224" s="33">
        <f t="shared" si="81"/>
        <v>0</v>
      </c>
      <c r="D224" s="33"/>
      <c r="E224" s="33"/>
      <c r="F224" s="33"/>
      <c r="G224" s="33"/>
      <c r="H224" s="33"/>
      <c r="I224" s="33"/>
      <c r="J224" s="33">
        <f t="shared" si="80"/>
        <v>1</v>
      </c>
      <c r="K224" s="33"/>
      <c r="L224" s="33"/>
      <c r="M224" s="33">
        <v>1</v>
      </c>
      <c r="N224" s="33"/>
      <c r="O224" s="33"/>
      <c r="P224" s="33"/>
      <c r="Q224" s="33"/>
      <c r="R224" s="33"/>
      <c r="S224" s="33"/>
      <c r="T224" s="33"/>
    </row>
    <row r="225" spans="1:20" s="13" customFormat="1" x14ac:dyDescent="0.25">
      <c r="A225" s="31">
        <f t="shared" si="82"/>
        <v>23</v>
      </c>
      <c r="B225" s="32" t="s">
        <v>260</v>
      </c>
      <c r="C225" s="33">
        <f t="shared" si="81"/>
        <v>0</v>
      </c>
      <c r="D225" s="33"/>
      <c r="E225" s="33"/>
      <c r="F225" s="33"/>
      <c r="G225" s="33"/>
      <c r="H225" s="33"/>
      <c r="I225" s="33"/>
      <c r="J225" s="33">
        <f t="shared" si="80"/>
        <v>1</v>
      </c>
      <c r="K225" s="33"/>
      <c r="L225" s="33">
        <v>1</v>
      </c>
      <c r="M225" s="33"/>
      <c r="N225" s="33"/>
      <c r="O225" s="33"/>
      <c r="P225" s="33"/>
      <c r="Q225" s="33"/>
      <c r="R225" s="33"/>
      <c r="S225" s="33"/>
      <c r="T225" s="33"/>
    </row>
    <row r="226" spans="1:20" s="13" customFormat="1" x14ac:dyDescent="0.25">
      <c r="A226" s="31">
        <f t="shared" si="82"/>
        <v>24</v>
      </c>
      <c r="B226" s="32" t="s">
        <v>261</v>
      </c>
      <c r="C226" s="33">
        <f t="shared" si="81"/>
        <v>2</v>
      </c>
      <c r="D226" s="33">
        <v>2</v>
      </c>
      <c r="E226" s="33"/>
      <c r="F226" s="33"/>
      <c r="G226" s="33"/>
      <c r="H226" s="33"/>
      <c r="I226" s="33"/>
      <c r="J226" s="33">
        <f t="shared" si="80"/>
        <v>0</v>
      </c>
      <c r="K226" s="33"/>
      <c r="L226" s="33"/>
      <c r="M226" s="33"/>
      <c r="N226" s="33"/>
      <c r="O226" s="33"/>
      <c r="P226" s="33"/>
      <c r="Q226" s="33"/>
      <c r="R226" s="33"/>
      <c r="S226" s="33"/>
      <c r="T226" s="33"/>
    </row>
    <row r="227" spans="1:20" s="13" customFormat="1" x14ac:dyDescent="0.25">
      <c r="A227" s="31">
        <f t="shared" si="82"/>
        <v>25</v>
      </c>
      <c r="B227" s="32" t="s">
        <v>262</v>
      </c>
      <c r="C227" s="33">
        <f t="shared" si="81"/>
        <v>482</v>
      </c>
      <c r="D227" s="33">
        <v>482</v>
      </c>
      <c r="E227" s="33"/>
      <c r="F227" s="33"/>
      <c r="G227" s="33">
        <v>87</v>
      </c>
      <c r="H227" s="33">
        <v>44</v>
      </c>
      <c r="I227" s="33"/>
      <c r="J227" s="33">
        <f t="shared" si="80"/>
        <v>9</v>
      </c>
      <c r="K227" s="33"/>
      <c r="L227" s="33">
        <v>7</v>
      </c>
      <c r="M227" s="33">
        <v>2</v>
      </c>
      <c r="N227" s="33"/>
      <c r="O227" s="33"/>
      <c r="P227" s="33"/>
      <c r="Q227" s="33"/>
      <c r="R227" s="33"/>
      <c r="S227" s="33"/>
      <c r="T227" s="33"/>
    </row>
    <row r="228" spans="1:20" s="13" customFormat="1" x14ac:dyDescent="0.25">
      <c r="A228" s="31">
        <f t="shared" si="82"/>
        <v>26</v>
      </c>
      <c r="B228" s="32" t="s">
        <v>263</v>
      </c>
      <c r="C228" s="33">
        <f t="shared" si="81"/>
        <v>0</v>
      </c>
      <c r="D228" s="33"/>
      <c r="E228" s="33"/>
      <c r="F228" s="33"/>
      <c r="G228" s="33"/>
      <c r="H228" s="33"/>
      <c r="I228" s="33"/>
      <c r="J228" s="33">
        <f t="shared" si="80"/>
        <v>1</v>
      </c>
      <c r="K228" s="33"/>
      <c r="L228" s="33"/>
      <c r="M228" s="33">
        <v>1</v>
      </c>
      <c r="N228" s="33"/>
      <c r="O228" s="33"/>
      <c r="P228" s="33"/>
      <c r="Q228" s="33"/>
      <c r="R228" s="33"/>
      <c r="S228" s="33"/>
      <c r="T228" s="33"/>
    </row>
    <row r="229" spans="1:20" s="13" customFormat="1" x14ac:dyDescent="0.25">
      <c r="A229" s="31">
        <f t="shared" si="82"/>
        <v>27</v>
      </c>
      <c r="B229" s="32" t="s">
        <v>264</v>
      </c>
      <c r="C229" s="33">
        <f t="shared" si="81"/>
        <v>0</v>
      </c>
      <c r="D229" s="33"/>
      <c r="E229" s="33"/>
      <c r="F229" s="33"/>
      <c r="G229" s="33"/>
      <c r="H229" s="33"/>
      <c r="I229" s="33"/>
      <c r="J229" s="33">
        <f t="shared" si="80"/>
        <v>3</v>
      </c>
      <c r="K229" s="33"/>
      <c r="L229" s="33">
        <v>1</v>
      </c>
      <c r="M229" s="33">
        <v>2</v>
      </c>
      <c r="N229" s="33"/>
      <c r="O229" s="33"/>
      <c r="P229" s="33"/>
      <c r="Q229" s="33"/>
      <c r="R229" s="33"/>
      <c r="S229" s="33"/>
      <c r="T229" s="33"/>
    </row>
    <row r="230" spans="1:20" s="13" customFormat="1" x14ac:dyDescent="0.25">
      <c r="A230" s="31">
        <f t="shared" si="82"/>
        <v>28</v>
      </c>
      <c r="B230" s="32" t="s">
        <v>265</v>
      </c>
      <c r="C230" s="33">
        <f t="shared" si="81"/>
        <v>0</v>
      </c>
      <c r="D230" s="33"/>
      <c r="E230" s="33"/>
      <c r="F230" s="33"/>
      <c r="G230" s="33"/>
      <c r="H230" s="33"/>
      <c r="I230" s="33"/>
      <c r="J230" s="33">
        <f t="shared" si="80"/>
        <v>1</v>
      </c>
      <c r="K230" s="33"/>
      <c r="L230" s="33"/>
      <c r="M230" s="33">
        <v>1</v>
      </c>
      <c r="N230" s="33"/>
      <c r="O230" s="33"/>
      <c r="P230" s="33"/>
      <c r="Q230" s="33"/>
      <c r="R230" s="33"/>
      <c r="S230" s="33"/>
      <c r="T230" s="33"/>
    </row>
    <row r="231" spans="1:20" s="13" customFormat="1" x14ac:dyDescent="0.25">
      <c r="A231" s="31">
        <f t="shared" si="82"/>
        <v>29</v>
      </c>
      <c r="B231" s="32" t="s">
        <v>266</v>
      </c>
      <c r="C231" s="33">
        <f t="shared" si="81"/>
        <v>0</v>
      </c>
      <c r="D231" s="33"/>
      <c r="E231" s="33"/>
      <c r="F231" s="33"/>
      <c r="G231" s="33"/>
      <c r="H231" s="33"/>
      <c r="I231" s="33"/>
      <c r="J231" s="33">
        <f t="shared" si="80"/>
        <v>1</v>
      </c>
      <c r="K231" s="33"/>
      <c r="L231" s="33"/>
      <c r="M231" s="33">
        <v>1</v>
      </c>
      <c r="N231" s="33"/>
      <c r="O231" s="33"/>
      <c r="P231" s="33"/>
      <c r="Q231" s="33"/>
      <c r="R231" s="33"/>
      <c r="S231" s="33"/>
      <c r="T231" s="33"/>
    </row>
    <row r="232" spans="1:20" s="13" customFormat="1" x14ac:dyDescent="0.25">
      <c r="A232" s="31">
        <f t="shared" si="82"/>
        <v>30</v>
      </c>
      <c r="B232" s="32" t="s">
        <v>267</v>
      </c>
      <c r="C232" s="33">
        <f t="shared" si="81"/>
        <v>0</v>
      </c>
      <c r="D232" s="33"/>
      <c r="E232" s="33"/>
      <c r="F232" s="33"/>
      <c r="G232" s="33"/>
      <c r="H232" s="33"/>
      <c r="I232" s="33"/>
      <c r="J232" s="33">
        <f t="shared" si="80"/>
        <v>2</v>
      </c>
      <c r="K232" s="33"/>
      <c r="L232" s="33"/>
      <c r="M232" s="33">
        <v>2</v>
      </c>
      <c r="N232" s="33"/>
      <c r="O232" s="33"/>
      <c r="P232" s="33"/>
      <c r="Q232" s="33"/>
      <c r="R232" s="33"/>
      <c r="S232" s="33"/>
      <c r="T232" s="33"/>
    </row>
    <row r="233" spans="1:20" s="13" customFormat="1" x14ac:dyDescent="0.25">
      <c r="A233" s="31">
        <f t="shared" si="82"/>
        <v>31</v>
      </c>
      <c r="B233" s="32" t="s">
        <v>268</v>
      </c>
      <c r="C233" s="33">
        <f t="shared" si="81"/>
        <v>111</v>
      </c>
      <c r="D233" s="33">
        <v>111</v>
      </c>
      <c r="E233" s="33"/>
      <c r="F233" s="33"/>
      <c r="G233" s="33"/>
      <c r="H233" s="33"/>
      <c r="I233" s="33"/>
      <c r="J233" s="33">
        <f t="shared" si="80"/>
        <v>0</v>
      </c>
      <c r="K233" s="33"/>
      <c r="L233" s="33"/>
      <c r="M233" s="33"/>
      <c r="N233" s="33"/>
      <c r="O233" s="33"/>
      <c r="P233" s="33"/>
      <c r="Q233" s="33"/>
      <c r="R233" s="33"/>
      <c r="S233" s="33"/>
      <c r="T233" s="33"/>
    </row>
    <row r="234" spans="1:20" s="13" customFormat="1" x14ac:dyDescent="0.25">
      <c r="A234" s="31">
        <f t="shared" si="82"/>
        <v>32</v>
      </c>
      <c r="B234" s="32" t="s">
        <v>269</v>
      </c>
      <c r="C234" s="33">
        <f t="shared" si="81"/>
        <v>0</v>
      </c>
      <c r="D234" s="33"/>
      <c r="E234" s="33"/>
      <c r="F234" s="33"/>
      <c r="G234" s="33"/>
      <c r="H234" s="33"/>
      <c r="I234" s="33"/>
      <c r="J234" s="33">
        <f t="shared" si="80"/>
        <v>1</v>
      </c>
      <c r="K234" s="33"/>
      <c r="L234" s="33"/>
      <c r="M234" s="33">
        <v>1</v>
      </c>
      <c r="N234" s="33"/>
      <c r="O234" s="33"/>
      <c r="P234" s="33"/>
      <c r="Q234" s="33"/>
      <c r="R234" s="33"/>
      <c r="S234" s="33"/>
      <c r="T234" s="33"/>
    </row>
    <row r="235" spans="1:20" s="13" customFormat="1" x14ac:dyDescent="0.25">
      <c r="A235" s="31">
        <f t="shared" si="82"/>
        <v>33</v>
      </c>
      <c r="B235" s="32" t="s">
        <v>270</v>
      </c>
      <c r="C235" s="33">
        <f t="shared" si="81"/>
        <v>0</v>
      </c>
      <c r="D235" s="33"/>
      <c r="E235" s="33"/>
      <c r="F235" s="33"/>
      <c r="G235" s="33"/>
      <c r="H235" s="33"/>
      <c r="I235" s="33"/>
      <c r="J235" s="33">
        <f t="shared" si="80"/>
        <v>1</v>
      </c>
      <c r="K235" s="33"/>
      <c r="L235" s="33"/>
      <c r="M235" s="33">
        <v>1</v>
      </c>
      <c r="N235" s="33"/>
      <c r="O235" s="33"/>
      <c r="P235" s="33"/>
      <c r="Q235" s="33"/>
      <c r="R235" s="33"/>
      <c r="S235" s="33"/>
      <c r="T235" s="33"/>
    </row>
    <row r="236" spans="1:20" s="13" customFormat="1" x14ac:dyDescent="0.25">
      <c r="A236" s="31">
        <f t="shared" si="82"/>
        <v>34</v>
      </c>
      <c r="B236" s="32" t="s">
        <v>271</v>
      </c>
      <c r="C236" s="33">
        <f t="shared" si="81"/>
        <v>0</v>
      </c>
      <c r="D236" s="33"/>
      <c r="E236" s="33"/>
      <c r="F236" s="33"/>
      <c r="G236" s="33"/>
      <c r="H236" s="33"/>
      <c r="I236" s="33"/>
      <c r="J236" s="33">
        <f t="shared" si="80"/>
        <v>1</v>
      </c>
      <c r="K236" s="33"/>
      <c r="L236" s="33"/>
      <c r="M236" s="33">
        <v>1</v>
      </c>
      <c r="N236" s="33"/>
      <c r="O236" s="33"/>
      <c r="P236" s="33"/>
      <c r="Q236" s="33"/>
      <c r="R236" s="33"/>
      <c r="S236" s="33"/>
      <c r="T236" s="33"/>
    </row>
    <row r="237" spans="1:20" s="13" customFormat="1" x14ac:dyDescent="0.25">
      <c r="A237" s="31">
        <f t="shared" si="82"/>
        <v>35</v>
      </c>
      <c r="B237" s="32" t="s">
        <v>198</v>
      </c>
      <c r="C237" s="33">
        <f t="shared" si="81"/>
        <v>0</v>
      </c>
      <c r="D237" s="33"/>
      <c r="E237" s="33"/>
      <c r="F237" s="33"/>
      <c r="G237" s="33"/>
      <c r="H237" s="33"/>
      <c r="I237" s="33"/>
      <c r="J237" s="33">
        <f t="shared" si="80"/>
        <v>3</v>
      </c>
      <c r="K237" s="33"/>
      <c r="L237" s="33"/>
      <c r="M237" s="33">
        <v>3</v>
      </c>
      <c r="N237" s="33"/>
      <c r="O237" s="33"/>
      <c r="P237" s="33"/>
      <c r="Q237" s="33"/>
      <c r="R237" s="33"/>
      <c r="S237" s="33"/>
      <c r="T237" s="33"/>
    </row>
    <row r="238" spans="1:20" s="13" customFormat="1" x14ac:dyDescent="0.25">
      <c r="A238" s="31">
        <f t="shared" si="82"/>
        <v>36</v>
      </c>
      <c r="B238" s="32" t="s">
        <v>272</v>
      </c>
      <c r="C238" s="33">
        <f t="shared" si="81"/>
        <v>0</v>
      </c>
      <c r="D238" s="33"/>
      <c r="E238" s="33"/>
      <c r="F238" s="33"/>
      <c r="G238" s="33"/>
      <c r="H238" s="33"/>
      <c r="I238" s="33"/>
      <c r="J238" s="33">
        <f t="shared" si="80"/>
        <v>5</v>
      </c>
      <c r="K238" s="33"/>
      <c r="L238" s="33">
        <v>2</v>
      </c>
      <c r="M238" s="33">
        <v>3</v>
      </c>
      <c r="N238" s="33"/>
      <c r="O238" s="33"/>
      <c r="P238" s="33"/>
      <c r="Q238" s="33"/>
      <c r="R238" s="33"/>
      <c r="S238" s="33"/>
      <c r="T238" s="33"/>
    </row>
    <row r="239" spans="1:20" s="13" customFormat="1" x14ac:dyDescent="0.25">
      <c r="A239" s="31">
        <f t="shared" si="82"/>
        <v>37</v>
      </c>
      <c r="B239" s="32" t="s">
        <v>273</v>
      </c>
      <c r="C239" s="33">
        <f t="shared" si="81"/>
        <v>0</v>
      </c>
      <c r="D239" s="33"/>
      <c r="E239" s="33"/>
      <c r="F239" s="33"/>
      <c r="G239" s="33"/>
      <c r="H239" s="33"/>
      <c r="I239" s="33"/>
      <c r="J239" s="33">
        <f t="shared" si="80"/>
        <v>2</v>
      </c>
      <c r="K239" s="33"/>
      <c r="L239" s="33"/>
      <c r="M239" s="33">
        <v>2</v>
      </c>
      <c r="N239" s="33"/>
      <c r="O239" s="33"/>
      <c r="P239" s="33"/>
      <c r="Q239" s="33"/>
      <c r="R239" s="33"/>
      <c r="S239" s="33"/>
      <c r="T239" s="33"/>
    </row>
    <row r="240" spans="1:20" s="13" customFormat="1" x14ac:dyDescent="0.25">
      <c r="A240" s="31">
        <f t="shared" si="82"/>
        <v>38</v>
      </c>
      <c r="B240" s="32" t="s">
        <v>274</v>
      </c>
      <c r="C240" s="33">
        <f t="shared" si="81"/>
        <v>45</v>
      </c>
      <c r="D240" s="33">
        <v>45</v>
      </c>
      <c r="E240" s="33"/>
      <c r="F240" s="33"/>
      <c r="G240" s="33">
        <v>11</v>
      </c>
      <c r="H240" s="33">
        <v>40</v>
      </c>
      <c r="I240" s="33"/>
      <c r="J240" s="33">
        <f t="shared" si="80"/>
        <v>23</v>
      </c>
      <c r="K240" s="33"/>
      <c r="L240" s="33">
        <v>17</v>
      </c>
      <c r="M240" s="33">
        <v>6</v>
      </c>
      <c r="N240" s="33">
        <v>0</v>
      </c>
      <c r="O240" s="33"/>
      <c r="P240" s="33"/>
      <c r="Q240" s="33"/>
      <c r="R240" s="33"/>
      <c r="S240" s="33"/>
      <c r="T240" s="33"/>
    </row>
    <row r="241" spans="1:24" s="13" customFormat="1" x14ac:dyDescent="0.25">
      <c r="A241" s="31">
        <f t="shared" si="82"/>
        <v>39</v>
      </c>
      <c r="B241" s="32" t="s">
        <v>275</v>
      </c>
      <c r="C241" s="33">
        <f t="shared" si="81"/>
        <v>0</v>
      </c>
      <c r="D241" s="33"/>
      <c r="E241" s="33"/>
      <c r="F241" s="33"/>
      <c r="G241" s="33"/>
      <c r="H241" s="33"/>
      <c r="I241" s="33"/>
      <c r="J241" s="33">
        <f t="shared" si="80"/>
        <v>3</v>
      </c>
      <c r="K241" s="33"/>
      <c r="L241" s="33">
        <v>3</v>
      </c>
      <c r="M241" s="33"/>
      <c r="N241" s="33"/>
      <c r="O241" s="33"/>
      <c r="P241" s="33"/>
      <c r="Q241" s="33"/>
      <c r="R241" s="33">
        <v>2</v>
      </c>
      <c r="S241" s="33"/>
      <c r="T241" s="33">
        <v>2</v>
      </c>
    </row>
    <row r="242" spans="1:24" s="12" customFormat="1" ht="18" customHeight="1" x14ac:dyDescent="0.25">
      <c r="A242" s="97" t="s">
        <v>14</v>
      </c>
      <c r="B242" s="98"/>
      <c r="C242" s="33">
        <f t="shared" si="81"/>
        <v>9003</v>
      </c>
      <c r="D242" s="33">
        <f t="shared" ref="D242:T242" si="83">SUM(D203:D241)</f>
        <v>7258</v>
      </c>
      <c r="E242" s="33">
        <f t="shared" si="83"/>
        <v>1715</v>
      </c>
      <c r="F242" s="33">
        <f t="shared" si="83"/>
        <v>30</v>
      </c>
      <c r="G242" s="33">
        <f t="shared" si="83"/>
        <v>843</v>
      </c>
      <c r="H242" s="33">
        <f t="shared" si="83"/>
        <v>2332</v>
      </c>
      <c r="I242" s="33">
        <f t="shared" si="83"/>
        <v>85</v>
      </c>
      <c r="J242" s="33">
        <f t="shared" si="83"/>
        <v>583</v>
      </c>
      <c r="K242" s="33">
        <f t="shared" si="83"/>
        <v>4</v>
      </c>
      <c r="L242" s="33">
        <f t="shared" si="83"/>
        <v>241</v>
      </c>
      <c r="M242" s="33">
        <f t="shared" si="83"/>
        <v>265</v>
      </c>
      <c r="N242" s="33">
        <f t="shared" si="83"/>
        <v>0</v>
      </c>
      <c r="O242" s="33">
        <f t="shared" si="83"/>
        <v>73</v>
      </c>
      <c r="P242" s="33">
        <f t="shared" si="83"/>
        <v>0</v>
      </c>
      <c r="Q242" s="33">
        <f t="shared" si="83"/>
        <v>0</v>
      </c>
      <c r="R242" s="33">
        <f t="shared" si="83"/>
        <v>241</v>
      </c>
      <c r="S242" s="33">
        <f t="shared" si="83"/>
        <v>58</v>
      </c>
      <c r="T242" s="1">
        <f t="shared" si="83"/>
        <v>235</v>
      </c>
      <c r="X242" s="21"/>
    </row>
    <row r="243" spans="1:24" s="13" customFormat="1" ht="18" customHeight="1" x14ac:dyDescent="0.25">
      <c r="A243" s="80"/>
      <c r="B243" s="8" t="s">
        <v>110</v>
      </c>
      <c r="C243" s="8"/>
      <c r="D243" s="89"/>
      <c r="E243" s="89"/>
      <c r="F243" s="89"/>
      <c r="G243" s="89"/>
      <c r="H243" s="89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16"/>
    </row>
    <row r="244" spans="1:24" s="12" customFormat="1" ht="18" customHeight="1" x14ac:dyDescent="0.25">
      <c r="A244" s="36">
        <v>1</v>
      </c>
      <c r="B244" s="90" t="s">
        <v>31</v>
      </c>
      <c r="C244" s="33">
        <f t="shared" ref="C244:C248" si="84">D244+E244+F244</f>
        <v>3496</v>
      </c>
      <c r="D244" s="33">
        <v>3069</v>
      </c>
      <c r="E244" s="33">
        <v>187</v>
      </c>
      <c r="F244" s="33">
        <v>240</v>
      </c>
      <c r="G244" s="33">
        <v>683</v>
      </c>
      <c r="H244" s="33">
        <v>1397</v>
      </c>
      <c r="I244" s="33">
        <v>35</v>
      </c>
      <c r="J244" s="22">
        <f>K244+M244+N244+O244+P244+L244</f>
        <v>427</v>
      </c>
      <c r="K244" s="33">
        <v>2</v>
      </c>
      <c r="L244" s="33">
        <v>58</v>
      </c>
      <c r="M244" s="33">
        <v>225</v>
      </c>
      <c r="N244" s="33">
        <v>0</v>
      </c>
      <c r="O244" s="33">
        <v>113</v>
      </c>
      <c r="P244" s="33">
        <v>29</v>
      </c>
      <c r="Q244" s="33">
        <v>6</v>
      </c>
      <c r="R244" s="33">
        <v>72</v>
      </c>
      <c r="S244" s="33">
        <v>4</v>
      </c>
      <c r="T244" s="1">
        <v>71</v>
      </c>
    </row>
    <row r="245" spans="1:24" s="12" customFormat="1" ht="18" customHeight="1" x14ac:dyDescent="0.25">
      <c r="A245" s="36">
        <v>2</v>
      </c>
      <c r="B245" s="91" t="s">
        <v>32</v>
      </c>
      <c r="C245" s="33">
        <f t="shared" si="84"/>
        <v>1373</v>
      </c>
      <c r="D245" s="33">
        <v>1191</v>
      </c>
      <c r="E245" s="33">
        <v>7</v>
      </c>
      <c r="F245" s="33">
        <v>175</v>
      </c>
      <c r="G245" s="33">
        <v>150</v>
      </c>
      <c r="H245" s="33">
        <v>542</v>
      </c>
      <c r="I245" s="33">
        <v>44</v>
      </c>
      <c r="J245" s="22">
        <f t="shared" ref="J245:J248" si="85">K245+M245+N245+O245+P245+L245</f>
        <v>135</v>
      </c>
      <c r="K245" s="33">
        <v>0</v>
      </c>
      <c r="L245" s="33">
        <v>18</v>
      </c>
      <c r="M245" s="33">
        <v>81</v>
      </c>
      <c r="N245" s="33">
        <v>0</v>
      </c>
      <c r="O245" s="33">
        <v>33</v>
      </c>
      <c r="P245" s="33">
        <v>3</v>
      </c>
      <c r="Q245" s="33">
        <v>0</v>
      </c>
      <c r="R245" s="33">
        <v>2</v>
      </c>
      <c r="S245" s="33">
        <v>0</v>
      </c>
      <c r="T245" s="1">
        <v>2</v>
      </c>
    </row>
    <row r="246" spans="1:24" s="12" customFormat="1" ht="18" customHeight="1" x14ac:dyDescent="0.25">
      <c r="A246" s="36">
        <v>3</v>
      </c>
      <c r="B246" s="91" t="s">
        <v>33</v>
      </c>
      <c r="C246" s="33">
        <f t="shared" si="84"/>
        <v>149</v>
      </c>
      <c r="D246" s="33">
        <v>116</v>
      </c>
      <c r="E246" s="33">
        <v>1</v>
      </c>
      <c r="F246" s="33">
        <v>32</v>
      </c>
      <c r="G246" s="33">
        <v>18</v>
      </c>
      <c r="H246" s="33">
        <v>1</v>
      </c>
      <c r="I246" s="33">
        <v>7</v>
      </c>
      <c r="J246" s="22">
        <f t="shared" si="85"/>
        <v>12</v>
      </c>
      <c r="K246" s="33">
        <v>0</v>
      </c>
      <c r="L246" s="33">
        <v>0</v>
      </c>
      <c r="M246" s="33">
        <v>6</v>
      </c>
      <c r="N246" s="33">
        <v>0</v>
      </c>
      <c r="O246" s="33">
        <v>2</v>
      </c>
      <c r="P246" s="33">
        <v>4</v>
      </c>
      <c r="Q246" s="33">
        <v>0</v>
      </c>
      <c r="R246" s="33">
        <v>0</v>
      </c>
      <c r="S246" s="33">
        <v>0</v>
      </c>
      <c r="T246" s="1">
        <v>0</v>
      </c>
    </row>
    <row r="247" spans="1:24" s="12" customFormat="1" ht="18" customHeight="1" x14ac:dyDescent="0.25">
      <c r="A247" s="54">
        <v>4</v>
      </c>
      <c r="B247" s="91" t="s">
        <v>34</v>
      </c>
      <c r="C247" s="33">
        <f t="shared" si="84"/>
        <v>1</v>
      </c>
      <c r="D247" s="22">
        <v>0</v>
      </c>
      <c r="E247" s="22">
        <v>0</v>
      </c>
      <c r="F247" s="22">
        <v>1</v>
      </c>
      <c r="G247" s="22">
        <v>0</v>
      </c>
      <c r="H247" s="22">
        <v>0</v>
      </c>
      <c r="I247" s="22">
        <v>0</v>
      </c>
      <c r="J247" s="22">
        <f t="shared" si="85"/>
        <v>4</v>
      </c>
      <c r="K247" s="22">
        <v>0</v>
      </c>
      <c r="L247" s="22">
        <v>0</v>
      </c>
      <c r="M247" s="22">
        <v>3</v>
      </c>
      <c r="N247" s="22">
        <v>0</v>
      </c>
      <c r="O247" s="22">
        <v>1</v>
      </c>
      <c r="P247" s="22">
        <v>0</v>
      </c>
      <c r="Q247" s="22">
        <v>1</v>
      </c>
      <c r="R247" s="33">
        <v>1</v>
      </c>
      <c r="S247" s="22">
        <v>0</v>
      </c>
      <c r="T247" s="2">
        <v>1</v>
      </c>
    </row>
    <row r="248" spans="1:24" s="12" customFormat="1" ht="18" customHeight="1" x14ac:dyDescent="0.25">
      <c r="A248" s="54">
        <v>5</v>
      </c>
      <c r="B248" s="91" t="s">
        <v>215</v>
      </c>
      <c r="C248" s="33">
        <f t="shared" si="84"/>
        <v>0</v>
      </c>
      <c r="D248" s="22">
        <v>0</v>
      </c>
      <c r="E248" s="22">
        <v>0</v>
      </c>
      <c r="F248" s="22">
        <v>0</v>
      </c>
      <c r="G248" s="22">
        <v>0</v>
      </c>
      <c r="H248" s="22">
        <v>0</v>
      </c>
      <c r="I248" s="22">
        <v>0</v>
      </c>
      <c r="J248" s="22">
        <f t="shared" si="85"/>
        <v>2</v>
      </c>
      <c r="K248" s="22">
        <v>0</v>
      </c>
      <c r="L248" s="22">
        <v>0</v>
      </c>
      <c r="M248" s="22">
        <v>2</v>
      </c>
      <c r="N248" s="22">
        <v>0</v>
      </c>
      <c r="O248" s="22">
        <v>0</v>
      </c>
      <c r="P248" s="22">
        <v>0</v>
      </c>
      <c r="Q248" s="22">
        <v>0</v>
      </c>
      <c r="R248" s="33">
        <v>0</v>
      </c>
      <c r="S248" s="22">
        <v>0</v>
      </c>
      <c r="T248" s="2">
        <v>0</v>
      </c>
    </row>
    <row r="249" spans="1:24" s="12" customFormat="1" ht="18" customHeight="1" x14ac:dyDescent="0.25">
      <c r="A249" s="97" t="s">
        <v>14</v>
      </c>
      <c r="B249" s="98"/>
      <c r="C249" s="33">
        <f>D249+E249+F249</f>
        <v>5019</v>
      </c>
      <c r="D249" s="33">
        <f>SUM(D244:D248)</f>
        <v>4376</v>
      </c>
      <c r="E249" s="33">
        <f t="shared" ref="E249:I249" si="86">SUM(E244:E248)</f>
        <v>195</v>
      </c>
      <c r="F249" s="33">
        <f t="shared" si="86"/>
        <v>448</v>
      </c>
      <c r="G249" s="33">
        <f t="shared" si="86"/>
        <v>851</v>
      </c>
      <c r="H249" s="33">
        <f t="shared" si="86"/>
        <v>1940</v>
      </c>
      <c r="I249" s="33">
        <f t="shared" si="86"/>
        <v>86</v>
      </c>
      <c r="J249" s="33">
        <f>J248+J246+J245+J244+J247</f>
        <v>580</v>
      </c>
      <c r="K249" s="33">
        <f t="shared" ref="K249:T249" si="87">SUM(K244:K248)</f>
        <v>2</v>
      </c>
      <c r="L249" s="33">
        <f t="shared" si="87"/>
        <v>76</v>
      </c>
      <c r="M249" s="33">
        <f t="shared" si="87"/>
        <v>317</v>
      </c>
      <c r="N249" s="33">
        <f t="shared" si="87"/>
        <v>0</v>
      </c>
      <c r="O249" s="33">
        <f t="shared" si="87"/>
        <v>149</v>
      </c>
      <c r="P249" s="33">
        <f t="shared" si="87"/>
        <v>36</v>
      </c>
      <c r="Q249" s="33">
        <f t="shared" si="87"/>
        <v>7</v>
      </c>
      <c r="R249" s="33">
        <f t="shared" si="87"/>
        <v>75</v>
      </c>
      <c r="S249" s="33">
        <f t="shared" si="87"/>
        <v>4</v>
      </c>
      <c r="T249" s="1">
        <f t="shared" si="87"/>
        <v>74</v>
      </c>
    </row>
    <row r="250" spans="1:24" s="13" customFormat="1" ht="18" customHeight="1" x14ac:dyDescent="0.25">
      <c r="A250" s="80"/>
      <c r="B250" s="8" t="s">
        <v>111</v>
      </c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16"/>
    </row>
    <row r="251" spans="1:24" s="13" customFormat="1" ht="18" customHeight="1" x14ac:dyDescent="0.25">
      <c r="A251" s="49">
        <v>1</v>
      </c>
      <c r="B251" s="32" t="s">
        <v>79</v>
      </c>
      <c r="C251" s="33">
        <f t="shared" ref="C251:C266" si="88">D251+E251+F251</f>
        <v>10554</v>
      </c>
      <c r="D251" s="22">
        <v>7201</v>
      </c>
      <c r="E251" s="22">
        <v>2590</v>
      </c>
      <c r="F251" s="22">
        <v>763</v>
      </c>
      <c r="G251" s="22">
        <v>876</v>
      </c>
      <c r="H251" s="22">
        <v>3641</v>
      </c>
      <c r="I251" s="22">
        <v>103</v>
      </c>
      <c r="J251" s="22">
        <f>SUM(K251:P251)</f>
        <v>1725</v>
      </c>
      <c r="K251" s="22">
        <v>13</v>
      </c>
      <c r="L251" s="22">
        <v>341</v>
      </c>
      <c r="M251" s="22">
        <v>846</v>
      </c>
      <c r="N251" s="22">
        <v>0</v>
      </c>
      <c r="O251" s="22">
        <v>525</v>
      </c>
      <c r="P251" s="22">
        <v>0</v>
      </c>
      <c r="Q251" s="22">
        <v>116</v>
      </c>
      <c r="R251" s="33">
        <v>419</v>
      </c>
      <c r="S251" s="22">
        <v>425</v>
      </c>
      <c r="T251" s="2">
        <v>88</v>
      </c>
    </row>
    <row r="252" spans="1:24" s="13" customFormat="1" ht="15.75" customHeight="1" x14ac:dyDescent="0.25">
      <c r="A252" s="49">
        <v>2</v>
      </c>
      <c r="B252" s="92" t="s">
        <v>86</v>
      </c>
      <c r="C252" s="33">
        <f t="shared" si="88"/>
        <v>198</v>
      </c>
      <c r="D252" s="22">
        <v>193</v>
      </c>
      <c r="E252" s="22">
        <v>0</v>
      </c>
      <c r="F252" s="22">
        <v>5</v>
      </c>
      <c r="G252" s="22">
        <v>5</v>
      </c>
      <c r="H252" s="22">
        <v>196</v>
      </c>
      <c r="I252" s="22">
        <v>9</v>
      </c>
      <c r="J252" s="22">
        <f>SUM(K252:P252)</f>
        <v>14</v>
      </c>
      <c r="K252" s="22">
        <v>4</v>
      </c>
      <c r="L252" s="22">
        <v>3</v>
      </c>
      <c r="M252" s="22">
        <v>4</v>
      </c>
      <c r="N252" s="22">
        <v>0</v>
      </c>
      <c r="O252" s="22">
        <v>3</v>
      </c>
      <c r="P252" s="22">
        <v>0</v>
      </c>
      <c r="Q252" s="22">
        <v>0</v>
      </c>
      <c r="R252" s="33">
        <v>0</v>
      </c>
      <c r="S252" s="22">
        <v>0</v>
      </c>
      <c r="T252" s="2">
        <v>0</v>
      </c>
    </row>
    <row r="253" spans="1:24" s="13" customFormat="1" ht="19.5" customHeight="1" x14ac:dyDescent="0.25">
      <c r="A253" s="49">
        <v>3</v>
      </c>
      <c r="B253" s="92" t="s">
        <v>87</v>
      </c>
      <c r="C253" s="33">
        <f t="shared" si="88"/>
        <v>88</v>
      </c>
      <c r="D253" s="22">
        <v>82</v>
      </c>
      <c r="E253" s="22">
        <v>0</v>
      </c>
      <c r="F253" s="22">
        <v>6</v>
      </c>
      <c r="G253" s="22">
        <v>15</v>
      </c>
      <c r="H253" s="22">
        <v>88</v>
      </c>
      <c r="I253" s="22">
        <v>1</v>
      </c>
      <c r="J253" s="22">
        <f t="shared" ref="J253:J266" si="89">SUM(K253:P253)</f>
        <v>0</v>
      </c>
      <c r="K253" s="22">
        <v>0</v>
      </c>
      <c r="L253" s="22">
        <v>0</v>
      </c>
      <c r="M253" s="22">
        <v>0</v>
      </c>
      <c r="N253" s="22">
        <v>0</v>
      </c>
      <c r="O253" s="22">
        <v>0</v>
      </c>
      <c r="P253" s="22">
        <v>0</v>
      </c>
      <c r="Q253" s="22">
        <v>0</v>
      </c>
      <c r="R253" s="33">
        <v>0</v>
      </c>
      <c r="S253" s="22">
        <v>0</v>
      </c>
      <c r="T253" s="2">
        <v>0</v>
      </c>
    </row>
    <row r="254" spans="1:24" s="13" customFormat="1" ht="18" customHeight="1" x14ac:dyDescent="0.25">
      <c r="A254" s="49">
        <v>4</v>
      </c>
      <c r="B254" s="32" t="s">
        <v>80</v>
      </c>
      <c r="C254" s="33">
        <f t="shared" si="88"/>
        <v>17</v>
      </c>
      <c r="D254" s="22">
        <v>10</v>
      </c>
      <c r="E254" s="22">
        <v>7</v>
      </c>
      <c r="F254" s="22">
        <v>0</v>
      </c>
      <c r="G254" s="22">
        <v>4</v>
      </c>
      <c r="H254" s="22">
        <v>15</v>
      </c>
      <c r="I254" s="22">
        <v>2</v>
      </c>
      <c r="J254" s="22">
        <f t="shared" si="89"/>
        <v>3</v>
      </c>
      <c r="K254" s="22">
        <v>0</v>
      </c>
      <c r="L254" s="22">
        <v>1</v>
      </c>
      <c r="M254" s="22">
        <v>2</v>
      </c>
      <c r="N254" s="22">
        <v>0</v>
      </c>
      <c r="O254" s="22">
        <v>0</v>
      </c>
      <c r="P254" s="22">
        <v>0</v>
      </c>
      <c r="Q254" s="22">
        <v>0</v>
      </c>
      <c r="R254" s="33">
        <v>2</v>
      </c>
      <c r="S254" s="22">
        <v>2</v>
      </c>
      <c r="T254" s="2">
        <v>0</v>
      </c>
    </row>
    <row r="255" spans="1:24" s="13" customFormat="1" ht="18" customHeight="1" x14ac:dyDescent="0.25">
      <c r="A255" s="49">
        <v>5</v>
      </c>
      <c r="B255" s="32" t="s">
        <v>81</v>
      </c>
      <c r="C255" s="33">
        <f t="shared" si="88"/>
        <v>15</v>
      </c>
      <c r="D255" s="22">
        <v>4</v>
      </c>
      <c r="E255" s="22">
        <v>11</v>
      </c>
      <c r="F255" s="22">
        <v>0</v>
      </c>
      <c r="G255" s="22">
        <v>0</v>
      </c>
      <c r="H255" s="22">
        <v>12</v>
      </c>
      <c r="I255" s="22">
        <v>0</v>
      </c>
      <c r="J255" s="22">
        <f t="shared" si="89"/>
        <v>12</v>
      </c>
      <c r="K255" s="22">
        <v>0</v>
      </c>
      <c r="L255" s="22">
        <v>7</v>
      </c>
      <c r="M255" s="22">
        <v>3</v>
      </c>
      <c r="N255" s="22">
        <v>0</v>
      </c>
      <c r="O255" s="22">
        <v>1</v>
      </c>
      <c r="P255" s="22">
        <v>1</v>
      </c>
      <c r="Q255" s="22">
        <v>1</v>
      </c>
      <c r="R255" s="33">
        <v>4</v>
      </c>
      <c r="S255" s="22">
        <v>4</v>
      </c>
      <c r="T255" s="2">
        <v>0</v>
      </c>
    </row>
    <row r="256" spans="1:24" s="13" customFormat="1" ht="18" customHeight="1" x14ac:dyDescent="0.25">
      <c r="A256" s="49">
        <v>6</v>
      </c>
      <c r="B256" s="32" t="s">
        <v>85</v>
      </c>
      <c r="C256" s="33">
        <f t="shared" si="88"/>
        <v>50</v>
      </c>
      <c r="D256" s="22">
        <v>46</v>
      </c>
      <c r="E256" s="22">
        <v>0</v>
      </c>
      <c r="F256" s="22">
        <v>4</v>
      </c>
      <c r="G256" s="22">
        <v>8</v>
      </c>
      <c r="H256" s="22">
        <v>48</v>
      </c>
      <c r="I256" s="22">
        <v>1</v>
      </c>
      <c r="J256" s="22">
        <f t="shared" si="89"/>
        <v>1</v>
      </c>
      <c r="K256" s="22">
        <v>0</v>
      </c>
      <c r="L256" s="22">
        <v>0</v>
      </c>
      <c r="M256" s="22">
        <v>0</v>
      </c>
      <c r="N256" s="22">
        <v>0</v>
      </c>
      <c r="O256" s="22">
        <v>1</v>
      </c>
      <c r="P256" s="22">
        <v>0</v>
      </c>
      <c r="Q256" s="22">
        <v>0</v>
      </c>
      <c r="R256" s="33">
        <v>0</v>
      </c>
      <c r="S256" s="22">
        <v>0</v>
      </c>
      <c r="T256" s="2">
        <v>0</v>
      </c>
    </row>
    <row r="257" spans="1:20" s="13" customFormat="1" ht="18" customHeight="1" x14ac:dyDescent="0.25">
      <c r="A257" s="49">
        <v>7</v>
      </c>
      <c r="B257" s="32" t="s">
        <v>82</v>
      </c>
      <c r="C257" s="33">
        <f>D257+E257+F257</f>
        <v>10</v>
      </c>
      <c r="D257" s="22">
        <v>10</v>
      </c>
      <c r="E257" s="22">
        <v>0</v>
      </c>
      <c r="F257" s="22">
        <v>0</v>
      </c>
      <c r="G257" s="22">
        <v>0</v>
      </c>
      <c r="H257" s="22">
        <v>10</v>
      </c>
      <c r="I257" s="22">
        <v>1</v>
      </c>
      <c r="J257" s="22">
        <f t="shared" si="89"/>
        <v>2</v>
      </c>
      <c r="K257" s="22">
        <v>0</v>
      </c>
      <c r="L257" s="22">
        <v>1</v>
      </c>
      <c r="M257" s="22">
        <v>0</v>
      </c>
      <c r="N257" s="22">
        <v>0</v>
      </c>
      <c r="O257" s="22">
        <v>0</v>
      </c>
      <c r="P257" s="22">
        <v>1</v>
      </c>
      <c r="Q257" s="22">
        <v>0</v>
      </c>
      <c r="R257" s="33">
        <v>0</v>
      </c>
      <c r="S257" s="22">
        <v>0</v>
      </c>
      <c r="T257" s="2">
        <v>0</v>
      </c>
    </row>
    <row r="258" spans="1:20" s="13" customFormat="1" ht="18" customHeight="1" x14ac:dyDescent="0.25">
      <c r="A258" s="49">
        <v>8</v>
      </c>
      <c r="B258" s="32" t="s">
        <v>84</v>
      </c>
      <c r="C258" s="33">
        <f t="shared" si="88"/>
        <v>47</v>
      </c>
      <c r="D258" s="22">
        <v>43</v>
      </c>
      <c r="E258" s="22">
        <v>3</v>
      </c>
      <c r="F258" s="22">
        <v>1</v>
      </c>
      <c r="G258" s="22">
        <v>4</v>
      </c>
      <c r="H258" s="22">
        <v>47</v>
      </c>
      <c r="I258" s="22">
        <v>0</v>
      </c>
      <c r="J258" s="22">
        <f t="shared" si="89"/>
        <v>10</v>
      </c>
      <c r="K258" s="22">
        <v>0</v>
      </c>
      <c r="L258" s="22">
        <v>4</v>
      </c>
      <c r="M258" s="22">
        <v>3</v>
      </c>
      <c r="N258" s="22">
        <v>0</v>
      </c>
      <c r="O258" s="22">
        <v>3</v>
      </c>
      <c r="P258" s="22">
        <v>0</v>
      </c>
      <c r="Q258" s="22">
        <v>0</v>
      </c>
      <c r="R258" s="33">
        <v>0</v>
      </c>
      <c r="S258" s="22">
        <v>0</v>
      </c>
      <c r="T258" s="2">
        <v>0</v>
      </c>
    </row>
    <row r="259" spans="1:20" s="13" customFormat="1" ht="18" customHeight="1" x14ac:dyDescent="0.25">
      <c r="A259" s="49">
        <v>9</v>
      </c>
      <c r="B259" s="32" t="s">
        <v>83</v>
      </c>
      <c r="C259" s="33">
        <f t="shared" si="88"/>
        <v>0</v>
      </c>
      <c r="D259" s="22">
        <v>0</v>
      </c>
      <c r="E259" s="22">
        <v>0</v>
      </c>
      <c r="F259" s="22">
        <v>0</v>
      </c>
      <c r="G259" s="22">
        <v>0</v>
      </c>
      <c r="H259" s="22">
        <v>0</v>
      </c>
      <c r="I259" s="22">
        <v>0</v>
      </c>
      <c r="J259" s="22">
        <f t="shared" si="89"/>
        <v>3</v>
      </c>
      <c r="K259" s="22">
        <v>0</v>
      </c>
      <c r="L259" s="22">
        <v>1</v>
      </c>
      <c r="M259" s="22">
        <v>2</v>
      </c>
      <c r="N259" s="22">
        <v>0</v>
      </c>
      <c r="O259" s="22">
        <v>0</v>
      </c>
      <c r="P259" s="22">
        <v>0</v>
      </c>
      <c r="Q259" s="22">
        <v>0</v>
      </c>
      <c r="R259" s="33">
        <v>0</v>
      </c>
      <c r="S259" s="22">
        <v>0</v>
      </c>
      <c r="T259" s="2">
        <v>0</v>
      </c>
    </row>
    <row r="260" spans="1:20" s="13" customFormat="1" ht="16.5" customHeight="1" x14ac:dyDescent="0.25">
      <c r="A260" s="93">
        <v>10</v>
      </c>
      <c r="B260" s="52" t="s">
        <v>88</v>
      </c>
      <c r="C260" s="33">
        <f t="shared" si="88"/>
        <v>180</v>
      </c>
      <c r="D260" s="23">
        <v>39</v>
      </c>
      <c r="E260" s="23">
        <v>0</v>
      </c>
      <c r="F260" s="23">
        <v>141</v>
      </c>
      <c r="G260" s="23">
        <v>18</v>
      </c>
      <c r="H260" s="23">
        <v>180</v>
      </c>
      <c r="I260" s="23">
        <v>0</v>
      </c>
      <c r="J260" s="22">
        <f t="shared" si="89"/>
        <v>0</v>
      </c>
      <c r="K260" s="23">
        <v>0</v>
      </c>
      <c r="L260" s="23">
        <v>0</v>
      </c>
      <c r="M260" s="23">
        <v>0</v>
      </c>
      <c r="N260" s="23">
        <v>0</v>
      </c>
      <c r="O260" s="23">
        <v>0</v>
      </c>
      <c r="P260" s="23">
        <v>0</v>
      </c>
      <c r="Q260" s="23">
        <v>0</v>
      </c>
      <c r="R260" s="33">
        <v>0</v>
      </c>
      <c r="S260" s="23">
        <v>0</v>
      </c>
      <c r="T260" s="20">
        <v>0</v>
      </c>
    </row>
    <row r="261" spans="1:20" s="13" customFormat="1" ht="20.25" customHeight="1" x14ac:dyDescent="0.25">
      <c r="A261" s="93">
        <v>11</v>
      </c>
      <c r="B261" s="94" t="s">
        <v>135</v>
      </c>
      <c r="C261" s="33">
        <f t="shared" si="88"/>
        <v>105</v>
      </c>
      <c r="D261" s="23">
        <v>60</v>
      </c>
      <c r="E261" s="23">
        <v>0</v>
      </c>
      <c r="F261" s="23">
        <v>45</v>
      </c>
      <c r="G261" s="23">
        <v>16</v>
      </c>
      <c r="H261" s="23">
        <v>104</v>
      </c>
      <c r="I261" s="23">
        <v>1</v>
      </c>
      <c r="J261" s="22">
        <f t="shared" si="89"/>
        <v>2</v>
      </c>
      <c r="K261" s="23">
        <v>0</v>
      </c>
      <c r="L261" s="23">
        <v>0</v>
      </c>
      <c r="M261" s="23">
        <v>1</v>
      </c>
      <c r="N261" s="23">
        <v>0</v>
      </c>
      <c r="O261" s="23">
        <v>1</v>
      </c>
      <c r="P261" s="23">
        <v>0</v>
      </c>
      <c r="Q261" s="23">
        <v>0</v>
      </c>
      <c r="R261" s="33">
        <v>0</v>
      </c>
      <c r="S261" s="23">
        <v>0</v>
      </c>
      <c r="T261" s="20">
        <v>0</v>
      </c>
    </row>
    <row r="262" spans="1:20" s="13" customFormat="1" ht="21.75" customHeight="1" x14ac:dyDescent="0.25">
      <c r="A262" s="93">
        <v>12</v>
      </c>
      <c r="B262" s="94" t="s">
        <v>136</v>
      </c>
      <c r="C262" s="33">
        <f t="shared" si="88"/>
        <v>0</v>
      </c>
      <c r="D262" s="23">
        <v>0</v>
      </c>
      <c r="E262" s="23">
        <v>0</v>
      </c>
      <c r="F262" s="23">
        <v>0</v>
      </c>
      <c r="G262" s="23">
        <v>0</v>
      </c>
      <c r="H262" s="23">
        <v>0</v>
      </c>
      <c r="I262" s="23">
        <v>0</v>
      </c>
      <c r="J262" s="22">
        <f t="shared" si="89"/>
        <v>6</v>
      </c>
      <c r="K262" s="23">
        <v>5</v>
      </c>
      <c r="L262" s="23">
        <v>0</v>
      </c>
      <c r="M262" s="23">
        <v>0</v>
      </c>
      <c r="N262" s="23">
        <v>0</v>
      </c>
      <c r="O262" s="23">
        <v>0</v>
      </c>
      <c r="P262" s="23">
        <v>1</v>
      </c>
      <c r="Q262" s="23">
        <v>0</v>
      </c>
      <c r="R262" s="33">
        <v>0</v>
      </c>
      <c r="S262" s="23">
        <v>0</v>
      </c>
      <c r="T262" s="20">
        <v>0</v>
      </c>
    </row>
    <row r="263" spans="1:20" s="13" customFormat="1" ht="21" customHeight="1" x14ac:dyDescent="0.25">
      <c r="A263" s="93">
        <v>13</v>
      </c>
      <c r="B263" s="94" t="s">
        <v>137</v>
      </c>
      <c r="C263" s="33">
        <f t="shared" si="88"/>
        <v>0</v>
      </c>
      <c r="D263" s="23">
        <v>0</v>
      </c>
      <c r="E263" s="23">
        <v>0</v>
      </c>
      <c r="F263" s="23">
        <v>0</v>
      </c>
      <c r="G263" s="23">
        <v>0</v>
      </c>
      <c r="H263" s="23">
        <v>0</v>
      </c>
      <c r="I263" s="23">
        <v>0</v>
      </c>
      <c r="J263" s="22">
        <f t="shared" si="89"/>
        <v>2</v>
      </c>
      <c r="K263" s="23">
        <v>0</v>
      </c>
      <c r="L263" s="23">
        <v>0</v>
      </c>
      <c r="M263" s="23">
        <v>2</v>
      </c>
      <c r="N263" s="23">
        <v>0</v>
      </c>
      <c r="O263" s="23">
        <v>0</v>
      </c>
      <c r="P263" s="23">
        <v>0</v>
      </c>
      <c r="Q263" s="23">
        <v>0</v>
      </c>
      <c r="R263" s="33">
        <v>0</v>
      </c>
      <c r="S263" s="23">
        <v>0</v>
      </c>
      <c r="T263" s="20">
        <v>0</v>
      </c>
    </row>
    <row r="264" spans="1:20" s="13" customFormat="1" ht="21" customHeight="1" x14ac:dyDescent="0.25">
      <c r="A264" s="93">
        <v>14</v>
      </c>
      <c r="B264" s="94" t="s">
        <v>138</v>
      </c>
      <c r="C264" s="33">
        <f t="shared" si="88"/>
        <v>0</v>
      </c>
      <c r="D264" s="23">
        <v>0</v>
      </c>
      <c r="E264" s="23">
        <v>0</v>
      </c>
      <c r="F264" s="23">
        <v>0</v>
      </c>
      <c r="G264" s="23">
        <v>0</v>
      </c>
      <c r="H264" s="23">
        <v>0</v>
      </c>
      <c r="I264" s="23">
        <v>0</v>
      </c>
      <c r="J264" s="22">
        <f t="shared" si="89"/>
        <v>2</v>
      </c>
      <c r="K264" s="23">
        <v>0</v>
      </c>
      <c r="L264" s="23">
        <v>0</v>
      </c>
      <c r="M264" s="23">
        <v>2</v>
      </c>
      <c r="N264" s="23">
        <v>0</v>
      </c>
      <c r="O264" s="23">
        <v>0</v>
      </c>
      <c r="P264" s="23">
        <v>0</v>
      </c>
      <c r="Q264" s="23">
        <v>0</v>
      </c>
      <c r="R264" s="33">
        <v>0</v>
      </c>
      <c r="S264" s="23">
        <v>0</v>
      </c>
      <c r="T264" s="20">
        <v>0</v>
      </c>
    </row>
    <row r="265" spans="1:20" s="13" customFormat="1" ht="20.25" customHeight="1" x14ac:dyDescent="0.25">
      <c r="A265" s="93">
        <v>15</v>
      </c>
      <c r="B265" s="94" t="s">
        <v>139</v>
      </c>
      <c r="C265" s="33">
        <f t="shared" si="88"/>
        <v>0</v>
      </c>
      <c r="D265" s="23">
        <v>0</v>
      </c>
      <c r="E265" s="23">
        <v>0</v>
      </c>
      <c r="F265" s="23">
        <v>0</v>
      </c>
      <c r="G265" s="23">
        <v>0</v>
      </c>
      <c r="H265" s="23">
        <v>0</v>
      </c>
      <c r="I265" s="23">
        <v>0</v>
      </c>
      <c r="J265" s="22">
        <f t="shared" si="89"/>
        <v>1</v>
      </c>
      <c r="K265" s="23">
        <v>0</v>
      </c>
      <c r="L265" s="23">
        <v>0</v>
      </c>
      <c r="M265" s="23">
        <v>1</v>
      </c>
      <c r="N265" s="23">
        <v>0</v>
      </c>
      <c r="O265" s="23">
        <v>0</v>
      </c>
      <c r="P265" s="23">
        <v>0</v>
      </c>
      <c r="Q265" s="23">
        <v>0</v>
      </c>
      <c r="R265" s="33">
        <v>0</v>
      </c>
      <c r="S265" s="23">
        <v>0</v>
      </c>
      <c r="T265" s="20">
        <v>0</v>
      </c>
    </row>
    <row r="266" spans="1:20" s="13" customFormat="1" ht="21.75" customHeight="1" x14ac:dyDescent="0.25">
      <c r="A266" s="49">
        <v>16</v>
      </c>
      <c r="B266" s="94" t="s">
        <v>140</v>
      </c>
      <c r="C266" s="33">
        <f t="shared" si="88"/>
        <v>0</v>
      </c>
      <c r="D266" s="23">
        <v>0</v>
      </c>
      <c r="E266" s="23">
        <v>0</v>
      </c>
      <c r="F266" s="23">
        <v>0</v>
      </c>
      <c r="G266" s="23">
        <v>0</v>
      </c>
      <c r="H266" s="23">
        <v>0</v>
      </c>
      <c r="I266" s="23">
        <v>0</v>
      </c>
      <c r="J266" s="22">
        <f t="shared" si="89"/>
        <v>3</v>
      </c>
      <c r="K266" s="23">
        <v>0</v>
      </c>
      <c r="L266" s="23">
        <v>0</v>
      </c>
      <c r="M266" s="23">
        <v>3</v>
      </c>
      <c r="N266" s="23">
        <v>0</v>
      </c>
      <c r="O266" s="23">
        <v>0</v>
      </c>
      <c r="P266" s="23">
        <v>0</v>
      </c>
      <c r="Q266" s="23">
        <v>0</v>
      </c>
      <c r="R266" s="33">
        <v>0</v>
      </c>
      <c r="S266" s="23">
        <v>0</v>
      </c>
      <c r="T266" s="20">
        <v>0</v>
      </c>
    </row>
    <row r="267" spans="1:20" s="12" customFormat="1" ht="18" customHeight="1" x14ac:dyDescent="0.25">
      <c r="A267" s="97" t="s">
        <v>14</v>
      </c>
      <c r="B267" s="98"/>
      <c r="C267" s="33">
        <f>D267+E267+F267</f>
        <v>11264</v>
      </c>
      <c r="D267" s="22">
        <f t="shared" ref="D267:T267" si="90">SUM(D251:D266)</f>
        <v>7688</v>
      </c>
      <c r="E267" s="22">
        <f t="shared" si="90"/>
        <v>2611</v>
      </c>
      <c r="F267" s="22">
        <f t="shared" si="90"/>
        <v>965</v>
      </c>
      <c r="G267" s="22">
        <f t="shared" si="90"/>
        <v>946</v>
      </c>
      <c r="H267" s="22">
        <f t="shared" si="90"/>
        <v>4341</v>
      </c>
      <c r="I267" s="22">
        <f t="shared" si="90"/>
        <v>118</v>
      </c>
      <c r="J267" s="22">
        <f t="shared" si="90"/>
        <v>1786</v>
      </c>
      <c r="K267" s="22">
        <f t="shared" si="90"/>
        <v>22</v>
      </c>
      <c r="L267" s="22">
        <f t="shared" si="90"/>
        <v>358</v>
      </c>
      <c r="M267" s="22">
        <f t="shared" si="90"/>
        <v>869</v>
      </c>
      <c r="N267" s="22">
        <f t="shared" si="90"/>
        <v>0</v>
      </c>
      <c r="O267" s="22">
        <f t="shared" si="90"/>
        <v>534</v>
      </c>
      <c r="P267" s="22">
        <f t="shared" si="90"/>
        <v>3</v>
      </c>
      <c r="Q267" s="22">
        <f t="shared" si="90"/>
        <v>117</v>
      </c>
      <c r="R267" s="22">
        <f t="shared" si="90"/>
        <v>425</v>
      </c>
      <c r="S267" s="22">
        <f t="shared" si="90"/>
        <v>431</v>
      </c>
      <c r="T267" s="2">
        <f t="shared" si="90"/>
        <v>88</v>
      </c>
    </row>
    <row r="268" spans="1:20" s="13" customFormat="1" ht="18" customHeight="1" x14ac:dyDescent="0.25">
      <c r="A268" s="80"/>
      <c r="B268" s="8" t="s">
        <v>112</v>
      </c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16"/>
    </row>
    <row r="269" spans="1:20" s="13" customFormat="1" ht="18" customHeight="1" x14ac:dyDescent="0.25">
      <c r="A269" s="31">
        <v>1</v>
      </c>
      <c r="B269" s="32" t="s">
        <v>90</v>
      </c>
      <c r="C269" s="33">
        <f t="shared" ref="C269:C276" si="91">D269+E269+F269</f>
        <v>3296</v>
      </c>
      <c r="D269" s="33">
        <v>2690</v>
      </c>
      <c r="E269" s="33">
        <v>606</v>
      </c>
      <c r="F269" s="33">
        <v>0</v>
      </c>
      <c r="G269" s="33">
        <v>339</v>
      </c>
      <c r="H269" s="33">
        <v>932</v>
      </c>
      <c r="I269" s="33">
        <v>51</v>
      </c>
      <c r="J269" s="22">
        <f>K269+M269+N269+O269+P269+L269</f>
        <v>396</v>
      </c>
      <c r="K269" s="33">
        <v>5</v>
      </c>
      <c r="L269" s="33">
        <v>56</v>
      </c>
      <c r="M269" s="33">
        <v>178</v>
      </c>
      <c r="N269" s="33">
        <v>22</v>
      </c>
      <c r="O269" s="33">
        <v>135</v>
      </c>
      <c r="P269" s="33"/>
      <c r="Q269" s="33">
        <v>62</v>
      </c>
      <c r="R269" s="33">
        <v>100</v>
      </c>
      <c r="S269" s="33">
        <v>19</v>
      </c>
      <c r="T269" s="1">
        <v>81</v>
      </c>
    </row>
    <row r="270" spans="1:20" s="13" customFormat="1" ht="18" customHeight="1" x14ac:dyDescent="0.25">
      <c r="A270" s="31">
        <v>2</v>
      </c>
      <c r="B270" s="32" t="s">
        <v>89</v>
      </c>
      <c r="C270" s="33">
        <f t="shared" si="91"/>
        <v>101</v>
      </c>
      <c r="D270" s="33">
        <v>69</v>
      </c>
      <c r="E270" s="33">
        <v>22</v>
      </c>
      <c r="F270" s="33">
        <v>10</v>
      </c>
      <c r="G270" s="33">
        <v>3</v>
      </c>
      <c r="H270" s="33">
        <v>102</v>
      </c>
      <c r="I270" s="33">
        <v>2</v>
      </c>
      <c r="J270" s="22">
        <f t="shared" ref="J270:J276" si="92">K270+M270+N270+O270+P270+L270</f>
        <v>21</v>
      </c>
      <c r="K270" s="33"/>
      <c r="L270" s="33">
        <v>5</v>
      </c>
      <c r="M270" s="33">
        <v>9</v>
      </c>
      <c r="N270" s="33"/>
      <c r="O270" s="33">
        <v>7</v>
      </c>
      <c r="P270" s="33"/>
      <c r="Q270" s="33">
        <v>2</v>
      </c>
      <c r="R270" s="33">
        <v>19</v>
      </c>
      <c r="S270" s="33">
        <v>19</v>
      </c>
      <c r="T270" s="1"/>
    </row>
    <row r="271" spans="1:20" s="13" customFormat="1" ht="18" customHeight="1" x14ac:dyDescent="0.25">
      <c r="A271" s="31">
        <v>3</v>
      </c>
      <c r="B271" s="32" t="s">
        <v>35</v>
      </c>
      <c r="C271" s="33">
        <f t="shared" si="91"/>
        <v>11</v>
      </c>
      <c r="D271" s="33">
        <v>11</v>
      </c>
      <c r="E271" s="33"/>
      <c r="F271" s="33"/>
      <c r="G271" s="33"/>
      <c r="H271" s="33">
        <v>9</v>
      </c>
      <c r="I271" s="33">
        <v>3</v>
      </c>
      <c r="J271" s="22">
        <f t="shared" si="92"/>
        <v>2</v>
      </c>
      <c r="K271" s="33"/>
      <c r="L271" s="33">
        <v>2</v>
      </c>
      <c r="M271" s="33"/>
      <c r="N271" s="33"/>
      <c r="O271" s="33"/>
      <c r="P271" s="33"/>
      <c r="Q271" s="33"/>
      <c r="R271" s="33"/>
      <c r="S271" s="33"/>
      <c r="T271" s="1"/>
    </row>
    <row r="272" spans="1:20" s="13" customFormat="1" ht="18" customHeight="1" x14ac:dyDescent="0.25">
      <c r="A272" s="49">
        <v>4</v>
      </c>
      <c r="B272" s="35" t="s">
        <v>91</v>
      </c>
      <c r="C272" s="33">
        <f t="shared" si="91"/>
        <v>2</v>
      </c>
      <c r="D272" s="22">
        <v>2</v>
      </c>
      <c r="E272" s="22"/>
      <c r="F272" s="22"/>
      <c r="G272" s="22"/>
      <c r="H272" s="22">
        <v>2</v>
      </c>
      <c r="I272" s="22"/>
      <c r="J272" s="22">
        <f t="shared" si="92"/>
        <v>10</v>
      </c>
      <c r="K272" s="22"/>
      <c r="L272" s="22">
        <v>4</v>
      </c>
      <c r="M272" s="22">
        <v>1</v>
      </c>
      <c r="N272" s="22"/>
      <c r="O272" s="22">
        <v>5</v>
      </c>
      <c r="P272" s="22"/>
      <c r="Q272" s="22"/>
      <c r="R272" s="33"/>
      <c r="S272" s="22"/>
      <c r="T272" s="2"/>
    </row>
    <row r="273" spans="1:20" s="13" customFormat="1" ht="18" customHeight="1" x14ac:dyDescent="0.25">
      <c r="A273" s="54">
        <v>5</v>
      </c>
      <c r="B273" s="35" t="s">
        <v>180</v>
      </c>
      <c r="C273" s="33">
        <f t="shared" si="91"/>
        <v>209</v>
      </c>
      <c r="D273" s="22">
        <v>209</v>
      </c>
      <c r="E273" s="22"/>
      <c r="F273" s="22"/>
      <c r="G273" s="22">
        <v>55</v>
      </c>
      <c r="H273" s="22">
        <v>136</v>
      </c>
      <c r="I273" s="22">
        <v>3</v>
      </c>
      <c r="J273" s="22">
        <f t="shared" si="92"/>
        <v>8</v>
      </c>
      <c r="K273" s="22"/>
      <c r="L273" s="22">
        <v>4</v>
      </c>
      <c r="M273" s="22">
        <v>3</v>
      </c>
      <c r="N273" s="22">
        <v>1</v>
      </c>
      <c r="O273" s="22"/>
      <c r="P273" s="22"/>
      <c r="Q273" s="22"/>
      <c r="R273" s="33"/>
      <c r="S273" s="22"/>
      <c r="T273" s="2"/>
    </row>
    <row r="274" spans="1:20" s="13" customFormat="1" ht="18" customHeight="1" x14ac:dyDescent="0.25">
      <c r="A274" s="54">
        <v>6</v>
      </c>
      <c r="B274" s="35" t="s">
        <v>122</v>
      </c>
      <c r="C274" s="33">
        <f t="shared" si="91"/>
        <v>2</v>
      </c>
      <c r="D274" s="22">
        <v>2</v>
      </c>
      <c r="E274" s="22"/>
      <c r="F274" s="22"/>
      <c r="G274" s="22">
        <v>1</v>
      </c>
      <c r="H274" s="22">
        <v>0</v>
      </c>
      <c r="I274" s="22"/>
      <c r="J274" s="22">
        <f t="shared" si="92"/>
        <v>1</v>
      </c>
      <c r="K274" s="22"/>
      <c r="L274" s="22">
        <v>1</v>
      </c>
      <c r="M274" s="22"/>
      <c r="N274" s="22"/>
      <c r="O274" s="22"/>
      <c r="P274" s="22"/>
      <c r="Q274" s="22"/>
      <c r="R274" s="33"/>
      <c r="S274" s="22"/>
      <c r="T274" s="2"/>
    </row>
    <row r="275" spans="1:20" s="13" customFormat="1" ht="18" customHeight="1" x14ac:dyDescent="0.25">
      <c r="A275" s="54">
        <v>7</v>
      </c>
      <c r="B275" s="35" t="s">
        <v>181</v>
      </c>
      <c r="C275" s="33">
        <f t="shared" si="91"/>
        <v>0</v>
      </c>
      <c r="D275" s="22"/>
      <c r="E275" s="22"/>
      <c r="F275" s="22"/>
      <c r="G275" s="22"/>
      <c r="H275" s="22">
        <v>0</v>
      </c>
      <c r="I275" s="22"/>
      <c r="J275" s="22">
        <f t="shared" si="92"/>
        <v>1</v>
      </c>
      <c r="K275" s="22"/>
      <c r="L275" s="22"/>
      <c r="M275" s="22">
        <v>1</v>
      </c>
      <c r="N275" s="22"/>
      <c r="O275" s="22"/>
      <c r="P275" s="22"/>
      <c r="Q275" s="22"/>
      <c r="R275" s="33"/>
      <c r="S275" s="22"/>
      <c r="T275" s="2"/>
    </row>
    <row r="276" spans="1:20" s="13" customFormat="1" ht="18" customHeight="1" x14ac:dyDescent="0.25">
      <c r="A276" s="54">
        <v>8</v>
      </c>
      <c r="B276" s="35" t="s">
        <v>230</v>
      </c>
      <c r="C276" s="33">
        <f t="shared" si="91"/>
        <v>249</v>
      </c>
      <c r="D276" s="22"/>
      <c r="E276" s="22"/>
      <c r="F276" s="22">
        <v>249</v>
      </c>
      <c r="G276" s="22">
        <v>15</v>
      </c>
      <c r="H276" s="22">
        <v>19</v>
      </c>
      <c r="I276" s="22"/>
      <c r="J276" s="22">
        <f t="shared" si="92"/>
        <v>10</v>
      </c>
      <c r="K276" s="22"/>
      <c r="L276" s="22">
        <v>4</v>
      </c>
      <c r="M276" s="22">
        <v>4</v>
      </c>
      <c r="N276" s="22">
        <v>1</v>
      </c>
      <c r="O276" s="22">
        <v>1</v>
      </c>
      <c r="P276" s="22"/>
      <c r="Q276" s="22"/>
      <c r="R276" s="33"/>
      <c r="S276" s="22"/>
      <c r="T276" s="2"/>
    </row>
    <row r="277" spans="1:20" s="12" customFormat="1" ht="18" customHeight="1" x14ac:dyDescent="0.25">
      <c r="A277" s="97" t="s">
        <v>14</v>
      </c>
      <c r="B277" s="98"/>
      <c r="C277" s="33">
        <f>D277+E277+F277</f>
        <v>3870</v>
      </c>
      <c r="D277" s="22">
        <f t="shared" ref="D277:S277" si="93">SUM(D269:D276)</f>
        <v>2983</v>
      </c>
      <c r="E277" s="22">
        <f t="shared" si="93"/>
        <v>628</v>
      </c>
      <c r="F277" s="22">
        <f t="shared" si="93"/>
        <v>259</v>
      </c>
      <c r="G277" s="22">
        <f t="shared" si="93"/>
        <v>413</v>
      </c>
      <c r="H277" s="22">
        <v>1195</v>
      </c>
      <c r="I277" s="22">
        <f t="shared" si="93"/>
        <v>59</v>
      </c>
      <c r="J277" s="22">
        <f t="shared" si="93"/>
        <v>449</v>
      </c>
      <c r="K277" s="22">
        <f t="shared" si="93"/>
        <v>5</v>
      </c>
      <c r="L277" s="22">
        <f t="shared" si="93"/>
        <v>76</v>
      </c>
      <c r="M277" s="22">
        <f t="shared" si="93"/>
        <v>196</v>
      </c>
      <c r="N277" s="22">
        <f t="shared" si="93"/>
        <v>24</v>
      </c>
      <c r="O277" s="22">
        <f t="shared" si="93"/>
        <v>148</v>
      </c>
      <c r="P277" s="22">
        <f t="shared" si="93"/>
        <v>0</v>
      </c>
      <c r="Q277" s="22">
        <f t="shared" si="93"/>
        <v>64</v>
      </c>
      <c r="R277" s="22">
        <v>120</v>
      </c>
      <c r="S277" s="22">
        <f t="shared" si="93"/>
        <v>38</v>
      </c>
      <c r="T277" s="2">
        <v>85</v>
      </c>
    </row>
    <row r="278" spans="1:20" s="13" customFormat="1" ht="18" customHeight="1" x14ac:dyDescent="0.25">
      <c r="A278" s="95"/>
      <c r="B278" s="76" t="s">
        <v>113</v>
      </c>
      <c r="C278" s="76"/>
      <c r="D278" s="76"/>
      <c r="E278" s="76"/>
      <c r="F278" s="76"/>
      <c r="G278" s="76"/>
      <c r="H278" s="76"/>
      <c r="I278" s="76"/>
      <c r="J278" s="76"/>
      <c r="K278" s="76"/>
      <c r="L278" s="76"/>
      <c r="M278" s="76"/>
      <c r="N278" s="76"/>
      <c r="O278" s="76"/>
      <c r="P278" s="76"/>
      <c r="Q278" s="76"/>
      <c r="R278" s="76"/>
      <c r="S278" s="76"/>
      <c r="T278" s="18"/>
    </row>
    <row r="279" spans="1:20" s="13" customFormat="1" ht="18" customHeight="1" x14ac:dyDescent="0.25">
      <c r="A279" s="31">
        <v>1</v>
      </c>
      <c r="B279" s="32" t="s">
        <v>217</v>
      </c>
      <c r="C279" s="33">
        <f t="shared" ref="C279:C288" si="94">D279+E279+F279</f>
        <v>224</v>
      </c>
      <c r="D279" s="33">
        <v>212</v>
      </c>
      <c r="E279" s="33">
        <v>0</v>
      </c>
      <c r="F279" s="33">
        <v>12</v>
      </c>
      <c r="G279" s="33">
        <v>9</v>
      </c>
      <c r="H279" s="33">
        <v>224</v>
      </c>
      <c r="I279" s="33">
        <v>5</v>
      </c>
      <c r="J279" s="22">
        <f>K279+L279+M279+N279+O279+P279</f>
        <v>25</v>
      </c>
      <c r="K279" s="33">
        <v>0</v>
      </c>
      <c r="L279" s="33">
        <v>1</v>
      </c>
      <c r="M279" s="33">
        <v>8</v>
      </c>
      <c r="N279" s="33">
        <v>0</v>
      </c>
      <c r="O279" s="33">
        <v>8</v>
      </c>
      <c r="P279" s="33">
        <v>8</v>
      </c>
      <c r="Q279" s="33">
        <v>0</v>
      </c>
      <c r="R279" s="33">
        <v>0</v>
      </c>
      <c r="S279" s="33">
        <v>0</v>
      </c>
      <c r="T279" s="1">
        <v>0</v>
      </c>
    </row>
    <row r="280" spans="1:20" s="13" customFormat="1" ht="18" customHeight="1" x14ac:dyDescent="0.25">
      <c r="A280" s="31">
        <v>2</v>
      </c>
      <c r="B280" s="32" t="s">
        <v>141</v>
      </c>
      <c r="C280" s="33">
        <f t="shared" si="94"/>
        <v>0</v>
      </c>
      <c r="D280" s="33">
        <v>0</v>
      </c>
      <c r="E280" s="33">
        <v>0</v>
      </c>
      <c r="F280" s="33">
        <v>0</v>
      </c>
      <c r="G280" s="33">
        <v>0</v>
      </c>
      <c r="H280" s="33">
        <v>0</v>
      </c>
      <c r="I280" s="33">
        <v>0</v>
      </c>
      <c r="J280" s="22">
        <f t="shared" ref="J280:J288" si="95">K280+L280+M280+N280+O280+P280</f>
        <v>1</v>
      </c>
      <c r="K280" s="33">
        <v>0</v>
      </c>
      <c r="L280" s="33">
        <v>0</v>
      </c>
      <c r="M280" s="33">
        <v>1</v>
      </c>
      <c r="N280" s="33">
        <v>0</v>
      </c>
      <c r="O280" s="33">
        <v>0</v>
      </c>
      <c r="P280" s="33">
        <v>0</v>
      </c>
      <c r="Q280" s="33">
        <v>0</v>
      </c>
      <c r="R280" s="33">
        <v>0</v>
      </c>
      <c r="S280" s="33">
        <v>0</v>
      </c>
      <c r="T280" s="1">
        <v>0</v>
      </c>
    </row>
    <row r="281" spans="1:20" s="13" customFormat="1" ht="18" customHeight="1" x14ac:dyDescent="0.25">
      <c r="A281" s="31">
        <v>3</v>
      </c>
      <c r="B281" s="32" t="s">
        <v>92</v>
      </c>
      <c r="C281" s="33">
        <f t="shared" si="94"/>
        <v>3544</v>
      </c>
      <c r="D281" s="33">
        <v>2711</v>
      </c>
      <c r="E281" s="33">
        <v>188</v>
      </c>
      <c r="F281" s="33">
        <v>645</v>
      </c>
      <c r="G281" s="33">
        <v>1027</v>
      </c>
      <c r="H281" s="33">
        <v>1911</v>
      </c>
      <c r="I281" s="33">
        <v>65</v>
      </c>
      <c r="J281" s="22">
        <f t="shared" si="95"/>
        <v>397</v>
      </c>
      <c r="K281" s="33">
        <v>2</v>
      </c>
      <c r="L281" s="33">
        <v>75</v>
      </c>
      <c r="M281" s="33">
        <v>185</v>
      </c>
      <c r="N281" s="33">
        <v>0</v>
      </c>
      <c r="O281" s="33">
        <v>101</v>
      </c>
      <c r="P281" s="33">
        <v>34</v>
      </c>
      <c r="Q281" s="33">
        <v>0</v>
      </c>
      <c r="R281" s="33">
        <v>83</v>
      </c>
      <c r="S281" s="33">
        <v>9</v>
      </c>
      <c r="T281" s="1">
        <v>100</v>
      </c>
    </row>
    <row r="282" spans="1:20" s="13" customFormat="1" ht="18" customHeight="1" x14ac:dyDescent="0.25">
      <c r="A282" s="36">
        <v>4</v>
      </c>
      <c r="B282" s="32" t="s">
        <v>51</v>
      </c>
      <c r="C282" s="33">
        <f t="shared" si="94"/>
        <v>2149</v>
      </c>
      <c r="D282" s="33">
        <v>1799</v>
      </c>
      <c r="E282" s="33">
        <v>88</v>
      </c>
      <c r="F282" s="33">
        <v>262</v>
      </c>
      <c r="G282" s="33">
        <v>119</v>
      </c>
      <c r="H282" s="33">
        <v>74</v>
      </c>
      <c r="I282" s="33">
        <v>40</v>
      </c>
      <c r="J282" s="22">
        <f t="shared" si="95"/>
        <v>214</v>
      </c>
      <c r="K282" s="33">
        <v>0</v>
      </c>
      <c r="L282" s="33">
        <v>25</v>
      </c>
      <c r="M282" s="33">
        <v>88</v>
      </c>
      <c r="N282" s="33">
        <v>0</v>
      </c>
      <c r="O282" s="33">
        <v>70</v>
      </c>
      <c r="P282" s="33">
        <v>31</v>
      </c>
      <c r="Q282" s="33">
        <v>0</v>
      </c>
      <c r="R282" s="33">
        <v>20</v>
      </c>
      <c r="S282" s="33">
        <v>0</v>
      </c>
      <c r="T282" s="1">
        <v>20</v>
      </c>
    </row>
    <row r="283" spans="1:20" s="13" customFormat="1" ht="18" customHeight="1" x14ac:dyDescent="0.25">
      <c r="A283" s="36">
        <v>5</v>
      </c>
      <c r="B283" s="32" t="s">
        <v>176</v>
      </c>
      <c r="C283" s="33">
        <f t="shared" si="94"/>
        <v>0</v>
      </c>
      <c r="D283" s="33">
        <v>0</v>
      </c>
      <c r="E283" s="33">
        <v>0</v>
      </c>
      <c r="F283" s="33">
        <v>0</v>
      </c>
      <c r="G283" s="33">
        <v>0</v>
      </c>
      <c r="H283" s="33">
        <v>0</v>
      </c>
      <c r="I283" s="33">
        <v>0</v>
      </c>
      <c r="J283" s="22">
        <f t="shared" si="95"/>
        <v>3</v>
      </c>
      <c r="K283" s="33">
        <v>0</v>
      </c>
      <c r="L283" s="33">
        <v>0</v>
      </c>
      <c r="M283" s="33">
        <v>3</v>
      </c>
      <c r="N283" s="33">
        <v>0</v>
      </c>
      <c r="O283" s="33">
        <v>0</v>
      </c>
      <c r="P283" s="33">
        <v>0</v>
      </c>
      <c r="Q283" s="33">
        <v>0</v>
      </c>
      <c r="R283" s="33">
        <v>0</v>
      </c>
      <c r="S283" s="33">
        <v>0</v>
      </c>
      <c r="T283" s="1">
        <v>0</v>
      </c>
    </row>
    <row r="284" spans="1:20" s="13" customFormat="1" ht="18" customHeight="1" x14ac:dyDescent="0.25">
      <c r="A284" s="36">
        <v>6</v>
      </c>
      <c r="B284" s="32" t="s">
        <v>177</v>
      </c>
      <c r="C284" s="33">
        <f t="shared" si="94"/>
        <v>0</v>
      </c>
      <c r="D284" s="33">
        <v>0</v>
      </c>
      <c r="E284" s="33">
        <v>0</v>
      </c>
      <c r="F284" s="33">
        <v>0</v>
      </c>
      <c r="G284" s="33">
        <v>0</v>
      </c>
      <c r="H284" s="33">
        <v>0</v>
      </c>
      <c r="I284" s="33">
        <v>0</v>
      </c>
      <c r="J284" s="22">
        <f t="shared" si="95"/>
        <v>4</v>
      </c>
      <c r="K284" s="33">
        <v>0</v>
      </c>
      <c r="L284" s="33">
        <v>0</v>
      </c>
      <c r="M284" s="33">
        <v>4</v>
      </c>
      <c r="N284" s="33">
        <v>0</v>
      </c>
      <c r="O284" s="33">
        <v>0</v>
      </c>
      <c r="P284" s="33">
        <v>0</v>
      </c>
      <c r="Q284" s="33">
        <v>0</v>
      </c>
      <c r="R284" s="33">
        <v>0</v>
      </c>
      <c r="S284" s="33">
        <v>0</v>
      </c>
      <c r="T284" s="1">
        <v>0</v>
      </c>
    </row>
    <row r="285" spans="1:20" s="13" customFormat="1" ht="18" customHeight="1" x14ac:dyDescent="0.25">
      <c r="A285" s="36">
        <v>7</v>
      </c>
      <c r="B285" s="32" t="s">
        <v>178</v>
      </c>
      <c r="C285" s="33">
        <f t="shared" si="94"/>
        <v>0</v>
      </c>
      <c r="D285" s="33">
        <v>0</v>
      </c>
      <c r="E285" s="33">
        <v>0</v>
      </c>
      <c r="F285" s="33">
        <v>0</v>
      </c>
      <c r="G285" s="33">
        <v>0</v>
      </c>
      <c r="H285" s="33">
        <v>0</v>
      </c>
      <c r="I285" s="33">
        <v>0</v>
      </c>
      <c r="J285" s="22">
        <f t="shared" si="95"/>
        <v>1</v>
      </c>
      <c r="K285" s="33">
        <v>0</v>
      </c>
      <c r="L285" s="33">
        <v>0</v>
      </c>
      <c r="M285" s="33">
        <v>1</v>
      </c>
      <c r="N285" s="33">
        <v>0</v>
      </c>
      <c r="O285" s="33">
        <v>0</v>
      </c>
      <c r="P285" s="33">
        <v>0</v>
      </c>
      <c r="Q285" s="33">
        <v>0</v>
      </c>
      <c r="R285" s="33">
        <v>0</v>
      </c>
      <c r="S285" s="33">
        <v>0</v>
      </c>
      <c r="T285" s="1">
        <v>0</v>
      </c>
    </row>
    <row r="286" spans="1:20" s="13" customFormat="1" ht="18" customHeight="1" x14ac:dyDescent="0.25">
      <c r="A286" s="36">
        <v>8</v>
      </c>
      <c r="B286" s="32" t="s">
        <v>216</v>
      </c>
      <c r="C286" s="33">
        <f t="shared" si="94"/>
        <v>0</v>
      </c>
      <c r="D286" s="33">
        <v>0</v>
      </c>
      <c r="E286" s="33">
        <v>0</v>
      </c>
      <c r="F286" s="33">
        <v>0</v>
      </c>
      <c r="G286" s="33">
        <v>0</v>
      </c>
      <c r="H286" s="33">
        <v>0</v>
      </c>
      <c r="I286" s="33">
        <v>0</v>
      </c>
      <c r="J286" s="22">
        <f t="shared" si="95"/>
        <v>1</v>
      </c>
      <c r="K286" s="33">
        <v>0</v>
      </c>
      <c r="L286" s="33">
        <v>0</v>
      </c>
      <c r="M286" s="33">
        <v>1</v>
      </c>
      <c r="N286" s="33">
        <v>0</v>
      </c>
      <c r="O286" s="33">
        <v>0</v>
      </c>
      <c r="P286" s="33">
        <v>0</v>
      </c>
      <c r="Q286" s="33">
        <v>0</v>
      </c>
      <c r="R286" s="33">
        <v>0</v>
      </c>
      <c r="S286" s="33">
        <v>0</v>
      </c>
      <c r="T286" s="1">
        <v>0</v>
      </c>
    </row>
    <row r="287" spans="1:20" s="13" customFormat="1" ht="18" customHeight="1" x14ac:dyDescent="0.25">
      <c r="A287" s="36">
        <v>9</v>
      </c>
      <c r="B287" s="32" t="s">
        <v>179</v>
      </c>
      <c r="C287" s="33">
        <f t="shared" si="94"/>
        <v>0</v>
      </c>
      <c r="D287" s="33">
        <v>0</v>
      </c>
      <c r="E287" s="33">
        <v>0</v>
      </c>
      <c r="F287" s="33">
        <v>0</v>
      </c>
      <c r="G287" s="33">
        <v>0</v>
      </c>
      <c r="H287" s="33">
        <v>0</v>
      </c>
      <c r="I287" s="33">
        <v>0</v>
      </c>
      <c r="J287" s="22">
        <f t="shared" si="95"/>
        <v>1</v>
      </c>
      <c r="K287" s="33">
        <v>0</v>
      </c>
      <c r="L287" s="33">
        <v>0</v>
      </c>
      <c r="M287" s="33">
        <v>1</v>
      </c>
      <c r="N287" s="33">
        <v>0</v>
      </c>
      <c r="O287" s="33">
        <v>0</v>
      </c>
      <c r="P287" s="33">
        <v>0</v>
      </c>
      <c r="Q287" s="33">
        <v>0</v>
      </c>
      <c r="R287" s="33">
        <v>0</v>
      </c>
      <c r="S287" s="33">
        <v>0</v>
      </c>
      <c r="T287" s="1">
        <v>0</v>
      </c>
    </row>
    <row r="288" spans="1:20" s="12" customFormat="1" ht="18" customHeight="1" x14ac:dyDescent="0.25">
      <c r="A288" s="97" t="s">
        <v>14</v>
      </c>
      <c r="B288" s="98"/>
      <c r="C288" s="33">
        <f t="shared" si="94"/>
        <v>5917</v>
      </c>
      <c r="D288" s="33">
        <f t="shared" ref="D288:K288" si="96">SUM(D279:D287)</f>
        <v>4722</v>
      </c>
      <c r="E288" s="33">
        <f t="shared" si="96"/>
        <v>276</v>
      </c>
      <c r="F288" s="33">
        <f t="shared" si="96"/>
        <v>919</v>
      </c>
      <c r="G288" s="33">
        <f t="shared" si="96"/>
        <v>1155</v>
      </c>
      <c r="H288" s="33">
        <f t="shared" si="96"/>
        <v>2209</v>
      </c>
      <c r="I288" s="33">
        <f t="shared" si="96"/>
        <v>110</v>
      </c>
      <c r="J288" s="22">
        <f t="shared" si="95"/>
        <v>647</v>
      </c>
      <c r="K288" s="33">
        <f t="shared" si="96"/>
        <v>2</v>
      </c>
      <c r="L288" s="33">
        <f t="shared" ref="L288" si="97">SUM(L279:L287)</f>
        <v>101</v>
      </c>
      <c r="M288" s="33">
        <f t="shared" ref="M288" si="98">SUM(M279:M287)</f>
        <v>292</v>
      </c>
      <c r="N288" s="33">
        <f t="shared" ref="N288" si="99">SUM(N279:N287)</f>
        <v>0</v>
      </c>
      <c r="O288" s="33">
        <f t="shared" ref="O288" si="100">SUM(O279:O287)</f>
        <v>179</v>
      </c>
      <c r="P288" s="33">
        <f t="shared" ref="P288" si="101">SUM(P279:P287)</f>
        <v>73</v>
      </c>
      <c r="Q288" s="33">
        <f t="shared" ref="Q288" si="102">SUM(Q279:Q287)</f>
        <v>0</v>
      </c>
      <c r="R288" s="33">
        <f t="shared" ref="R288" si="103">SUM(R279:R287)</f>
        <v>103</v>
      </c>
      <c r="S288" s="33">
        <f t="shared" ref="S288" si="104">SUM(S279:S287)</f>
        <v>9</v>
      </c>
      <c r="T288" s="1">
        <f t="shared" ref="T288" si="105">SUM(T279:T287)</f>
        <v>120</v>
      </c>
    </row>
    <row r="289" spans="1:20" x14ac:dyDescent="0.3">
      <c r="A289" s="24"/>
      <c r="C289" s="25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</row>
    <row r="290" spans="1:20" hidden="1" x14ac:dyDescent="0.3">
      <c r="A290" s="24"/>
      <c r="C290" s="26">
        <f>C10-C110</f>
        <v>217786</v>
      </c>
      <c r="D290" s="24"/>
      <c r="E290" s="24"/>
      <c r="F290" s="24"/>
      <c r="G290" s="24"/>
      <c r="H290" s="27">
        <f>H10-H110</f>
        <v>91805</v>
      </c>
      <c r="I290" s="24"/>
      <c r="J290" s="27">
        <f>J10-J110</f>
        <v>23537</v>
      </c>
      <c r="K290" s="24"/>
      <c r="L290" s="24"/>
      <c r="M290" s="24"/>
      <c r="N290" s="24"/>
      <c r="O290" s="24"/>
      <c r="P290" s="24"/>
      <c r="Q290" s="24"/>
      <c r="R290" s="27">
        <f>R10-R110</f>
        <v>6783</v>
      </c>
      <c r="S290" s="24"/>
      <c r="T290" s="24"/>
    </row>
    <row r="291" spans="1:20" hidden="1" x14ac:dyDescent="0.3">
      <c r="A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24"/>
      <c r="T291" s="24"/>
    </row>
    <row r="292" spans="1:20" ht="21.75" hidden="1" customHeight="1" x14ac:dyDescent="0.3">
      <c r="A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</row>
    <row r="293" spans="1:20" hidden="1" x14ac:dyDescent="0.3">
      <c r="A293" s="28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</row>
    <row r="294" spans="1:20" x14ac:dyDescent="0.3">
      <c r="A294" s="28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</row>
    <row r="295" spans="1:20" x14ac:dyDescent="0.3">
      <c r="A295" s="109"/>
      <c r="B295" s="109"/>
    </row>
  </sheetData>
  <mergeCells count="53">
    <mergeCell ref="A2:Q2"/>
    <mergeCell ref="U8:V8"/>
    <mergeCell ref="A249:B249"/>
    <mergeCell ref="A10:B10"/>
    <mergeCell ref="B25:I25"/>
    <mergeCell ref="B40:I40"/>
    <mergeCell ref="B49:I49"/>
    <mergeCell ref="A39:B39"/>
    <mergeCell ref="A24:B24"/>
    <mergeCell ref="A75:B75"/>
    <mergeCell ref="A56:B56"/>
    <mergeCell ref="A48:B48"/>
    <mergeCell ref="A66:B66"/>
    <mergeCell ref="A147:B147"/>
    <mergeCell ref="A110:B110"/>
    <mergeCell ref="J6:J8"/>
    <mergeCell ref="A3:T3"/>
    <mergeCell ref="S6:T6"/>
    <mergeCell ref="S7:S8"/>
    <mergeCell ref="T7:T8"/>
    <mergeCell ref="K6:Q6"/>
    <mergeCell ref="A6:A8"/>
    <mergeCell ref="B6:B8"/>
    <mergeCell ref="C6:C8"/>
    <mergeCell ref="D6:I6"/>
    <mergeCell ref="D7:D8"/>
    <mergeCell ref="E7:E8"/>
    <mergeCell ref="F7:F8"/>
    <mergeCell ref="O7:P7"/>
    <mergeCell ref="A295:B295"/>
    <mergeCell ref="A155:B155"/>
    <mergeCell ref="A201:B201"/>
    <mergeCell ref="B57:I57"/>
    <mergeCell ref="A59:B59"/>
    <mergeCell ref="B60:I60"/>
    <mergeCell ref="B67:I67"/>
    <mergeCell ref="A122:B122"/>
    <mergeCell ref="B76:I76"/>
    <mergeCell ref="B115:I115"/>
    <mergeCell ref="B123:I123"/>
    <mergeCell ref="A137:B137"/>
    <mergeCell ref="A277:B277"/>
    <mergeCell ref="A114:B114"/>
    <mergeCell ref="A288:B288"/>
    <mergeCell ref="A188:B188"/>
    <mergeCell ref="B111:I111"/>
    <mergeCell ref="B97:I97"/>
    <mergeCell ref="A267:B267"/>
    <mergeCell ref="K7:N7"/>
    <mergeCell ref="R6:R8"/>
    <mergeCell ref="G7:I7"/>
    <mergeCell ref="A242:B242"/>
    <mergeCell ref="A96:B96"/>
  </mergeCells>
  <pageMargins left="0.39370078740157483" right="0.19685039370078741" top="0.19685039370078741" bottom="0.19685039370078741" header="0.31496062992125984" footer="0.31496062992125984"/>
  <pageSetup paperSize="9" scale="54" fitToHeight="1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Бадьин Василий Николаевич</dc:creator>
  <cp:lastModifiedBy>Бадьин Василий Николаевич</cp:lastModifiedBy>
  <cp:lastPrinted>2022-02-18T08:23:38Z</cp:lastPrinted>
  <dcterms:created xsi:type="dcterms:W3CDTF">2015-08-03T06:21:57Z</dcterms:created>
  <dcterms:modified xsi:type="dcterms:W3CDTF">2022-02-18T08:24:28Z</dcterms:modified>
</cp:coreProperties>
</file>